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codeName="ThisWorkbook" defaultThemeVersion="124226"/>
  <mc:AlternateContent xmlns:mc="http://schemas.openxmlformats.org/markup-compatibility/2006">
    <mc:Choice Requires="x15">
      <x15ac:absPath xmlns:x15ac="http://schemas.microsoft.com/office/spreadsheetml/2010/11/ac" url="Y:\00 Febus\00 Affaires\2024\24000008 CH Dole Dialyse\08 DCE\06 CFO CFA\"/>
    </mc:Choice>
  </mc:AlternateContent>
  <xr:revisionPtr revIDLastSave="0" documentId="13_ncr:1_{51A99661-3759-4E0C-B7CD-9DF74D5E70A1}" xr6:coauthVersionLast="47" xr6:coauthVersionMax="47" xr10:uidLastSave="{00000000-0000-0000-0000-000000000000}"/>
  <bookViews>
    <workbookView xWindow="-120" yWindow="-120" windowWidth="29040" windowHeight="17520" xr2:uid="{00000000-000D-0000-FFFF-FFFF00000000}"/>
  </bookViews>
  <sheets>
    <sheet name="PdG" sheetId="13" r:id="rId1"/>
    <sheet name="DPGF" sheetId="12" r:id="rId2"/>
  </sheets>
  <definedNames>
    <definedName name="_Toc101260471" localSheetId="1">DPGF!#REF!</definedName>
    <definedName name="_Toc101260522" localSheetId="1">DPGF!#REF!</definedName>
    <definedName name="_Toc195179989" localSheetId="1">DPGF!$B$132</definedName>
    <definedName name="_Toc203117220" localSheetId="1">DPGF!$B$140</definedName>
    <definedName name="_Toc203117280" localSheetId="1">DPGF!$B$342</definedName>
    <definedName name="_Toc529458724" localSheetId="1">DPGF!#REF!</definedName>
    <definedName name="_xlnm.Print_Titles" localSheetId="1">DPGF!$2:$2</definedName>
    <definedName name="_xlnm.Print_Area" localSheetId="1">DPGF!$A$1:$G$398</definedName>
    <definedName name="_xlnm.Print_Area" localSheetId="0">PdG!$A$1:$M$18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1" i="12" l="1"/>
  <c r="G313" i="12"/>
  <c r="G318" i="12"/>
  <c r="G307" i="12"/>
  <c r="G303" i="12"/>
  <c r="G220" i="12"/>
  <c r="G258" i="12"/>
  <c r="G264" i="12"/>
  <c r="G151" i="12" l="1"/>
  <c r="G262" i="12" l="1"/>
  <c r="G165" i="12"/>
  <c r="G164" i="12"/>
  <c r="G162" i="12"/>
  <c r="G254" i="12"/>
  <c r="G253" i="12"/>
  <c r="G308" i="12" l="1"/>
  <c r="G237" i="12"/>
  <c r="G225" i="12"/>
  <c r="G290" i="12"/>
  <c r="G352" i="12"/>
  <c r="G379" i="12" l="1"/>
  <c r="G378" i="12"/>
  <c r="G368" i="12"/>
  <c r="G350" i="12"/>
  <c r="G351" i="12"/>
  <c r="G353" i="12"/>
  <c r="G354" i="12"/>
  <c r="G348" i="12"/>
  <c r="G349" i="12"/>
  <c r="G346" i="12"/>
  <c r="G345" i="12"/>
  <c r="G333" i="12"/>
  <c r="G334" i="12"/>
  <c r="G335" i="12"/>
  <c r="G336" i="12"/>
  <c r="G337" i="12"/>
  <c r="G338" i="12"/>
  <c r="G339" i="12"/>
  <c r="G327" i="12"/>
  <c r="G312" i="12"/>
  <c r="G316" i="12"/>
  <c r="G315" i="12"/>
  <c r="G314" i="12"/>
  <c r="G319" i="12" l="1"/>
  <c r="G317" i="12"/>
  <c r="D300" i="12"/>
  <c r="D304" i="12"/>
  <c r="G304" i="12" s="1"/>
  <c r="D302" i="12"/>
  <c r="G320" i="12"/>
  <c r="D298" i="12"/>
  <c r="D297" i="12"/>
  <c r="G289" i="12"/>
  <c r="F291" i="12" s="1"/>
  <c r="G279" i="12"/>
  <c r="G278" i="12"/>
  <c r="G261" i="12"/>
  <c r="G260" i="12"/>
  <c r="G247" i="12"/>
  <c r="G255" i="12"/>
  <c r="G252" i="12"/>
  <c r="G248" i="12"/>
  <c r="G249" i="12"/>
  <c r="G250" i="12"/>
  <c r="G251" i="12"/>
  <c r="G256" i="12"/>
  <c r="G257" i="12"/>
  <c r="G259" i="12"/>
  <c r="G246" i="12"/>
  <c r="G245" i="12"/>
  <c r="D236" i="12"/>
  <c r="D214" i="12"/>
  <c r="D211" i="12"/>
  <c r="D212" i="12" s="1"/>
  <c r="D224" i="12"/>
  <c r="D227" i="12"/>
  <c r="D209" i="12"/>
  <c r="G209" i="12" s="1"/>
  <c r="G208" i="12"/>
  <c r="G270" i="12"/>
  <c r="G269" i="12"/>
  <c r="G176" i="12" l="1"/>
  <c r="G173" i="12"/>
  <c r="G172" i="12"/>
  <c r="F174" i="12" s="1"/>
  <c r="G171" i="12"/>
  <c r="G168" i="12"/>
  <c r="G166" i="12"/>
  <c r="G167" i="12"/>
  <c r="G163" i="12"/>
  <c r="F169" i="12" s="1"/>
  <c r="G161" i="12"/>
  <c r="G157" i="12"/>
  <c r="G156" i="12"/>
  <c r="F159" i="12" s="1"/>
  <c r="G154" i="12"/>
  <c r="G150" i="12"/>
  <c r="G149" i="12"/>
  <c r="G136" i="12"/>
  <c r="F137" i="12" s="1"/>
  <c r="G148" i="12"/>
  <c r="G145" i="12"/>
  <c r="G179" i="12"/>
  <c r="G142" i="12"/>
  <c r="G135" i="12"/>
  <c r="G132" i="12"/>
  <c r="G129" i="12"/>
  <c r="G126" i="12"/>
  <c r="G123" i="12"/>
  <c r="G120" i="12"/>
  <c r="G117" i="12"/>
  <c r="F118" i="12" s="1"/>
  <c r="G116" i="12"/>
  <c r="G95" i="12"/>
  <c r="G96" i="12"/>
  <c r="G104" i="12"/>
  <c r="G105" i="12"/>
  <c r="G106" i="12"/>
  <c r="G107" i="12"/>
  <c r="G108" i="12"/>
  <c r="G109" i="12"/>
  <c r="G110" i="12"/>
  <c r="F152" i="12" l="1"/>
  <c r="G113" i="12"/>
  <c r="G112" i="12"/>
  <c r="G111" i="12"/>
  <c r="F114" i="12" s="1"/>
  <c r="G102" i="12"/>
  <c r="G99" i="12"/>
  <c r="G98" i="12"/>
  <c r="G97" i="12"/>
  <c r="F100" i="12" s="1"/>
  <c r="G91" i="12"/>
  <c r="G88" i="12"/>
  <c r="G84" i="12"/>
  <c r="G83" i="12"/>
  <c r="G77" i="12"/>
  <c r="G85" i="12"/>
  <c r="G82" i="12"/>
  <c r="G81" i="12"/>
  <c r="G80" i="12"/>
  <c r="G74" i="12"/>
  <c r="G70" i="12"/>
  <c r="F72" i="12" s="1"/>
  <c r="G68" i="12"/>
  <c r="G65" i="12"/>
  <c r="G61" i="12"/>
  <c r="G62" i="12"/>
  <c r="G63" i="12"/>
  <c r="G64" i="12"/>
  <c r="G60" i="12"/>
  <c r="G58" i="12"/>
  <c r="G55" i="12"/>
  <c r="G54" i="12"/>
  <c r="F56" i="12" s="1"/>
  <c r="G52" i="12"/>
  <c r="G49" i="12"/>
  <c r="F50" i="12" s="1"/>
  <c r="G48" i="12"/>
  <c r="G45" i="12"/>
  <c r="G44" i="12"/>
  <c r="G43" i="12"/>
  <c r="F66" i="12" l="1"/>
  <c r="F86" i="12"/>
  <c r="F46" i="12"/>
  <c r="G40" i="12" l="1"/>
  <c r="G39" i="12"/>
  <c r="G38" i="12"/>
  <c r="G37" i="12"/>
  <c r="G34" i="12"/>
  <c r="G33" i="12"/>
  <c r="G29" i="12"/>
  <c r="G26" i="12"/>
  <c r="G7" i="12"/>
  <c r="G6" i="12"/>
  <c r="G8" i="12"/>
  <c r="G5" i="12"/>
  <c r="G16" i="12"/>
  <c r="G15" i="12"/>
  <c r="G14" i="12"/>
  <c r="G13" i="12"/>
  <c r="G12" i="12"/>
  <c r="G11" i="12"/>
  <c r="F41" i="12" l="1"/>
  <c r="F35" i="12"/>
  <c r="F9" i="12"/>
  <c r="F17" i="12"/>
  <c r="G219" i="12" l="1"/>
  <c r="G369" i="12" l="1"/>
  <c r="G367" i="12"/>
  <c r="F370" i="12" s="1"/>
  <c r="G30" i="12"/>
  <c r="G377" i="12"/>
  <c r="F380" i="12" s="1"/>
  <c r="G326" i="12" l="1"/>
  <c r="G324" i="12"/>
  <c r="G325" i="12"/>
  <c r="G199" i="12"/>
  <c r="G198" i="12"/>
  <c r="G197" i="12"/>
  <c r="G196" i="12"/>
  <c r="G195" i="12"/>
  <c r="G194" i="12"/>
  <c r="G193" i="12"/>
  <c r="G192" i="12"/>
  <c r="G191" i="12"/>
  <c r="G190" i="12"/>
  <c r="G189" i="12"/>
  <c r="G188" i="12"/>
  <c r="G187" i="12"/>
  <c r="G186" i="12"/>
  <c r="G185" i="12"/>
  <c r="G184" i="12"/>
  <c r="G183" i="12"/>
  <c r="G182" i="12"/>
  <c r="G181" i="12"/>
  <c r="G180" i="12"/>
  <c r="F200" i="12" s="1"/>
  <c r="G28" i="12"/>
  <c r="G27" i="12"/>
  <c r="G25" i="12"/>
  <c r="F31" i="12" l="1"/>
  <c r="G305" i="12"/>
  <c r="G329" i="12"/>
  <c r="F330" i="12" s="1"/>
  <c r="G244" i="12" l="1"/>
  <c r="F265" i="12" s="1"/>
  <c r="G385" i="12" l="1"/>
  <c r="G373" i="12"/>
  <c r="F374" i="12" s="1"/>
  <c r="G296" i="12" l="1"/>
  <c r="G297" i="12"/>
  <c r="G298" i="12"/>
  <c r="G299" i="12"/>
  <c r="G300" i="12"/>
  <c r="G301" i="12"/>
  <c r="G302" i="12"/>
  <c r="G306" i="12"/>
  <c r="G309" i="12"/>
  <c r="F321" i="12" l="1"/>
  <c r="G340" i="12"/>
  <c r="F341" i="12" s="1"/>
  <c r="G347" i="12"/>
  <c r="F361" i="12" s="1"/>
  <c r="G355" i="12"/>
  <c r="G359" i="12"/>
  <c r="G360" i="12"/>
  <c r="G358" i="12"/>
  <c r="G285" i="12"/>
  <c r="G284" i="12"/>
  <c r="F286" i="12" s="1"/>
  <c r="G268" i="12"/>
  <c r="F271" i="12" s="1"/>
  <c r="G277" i="12"/>
  <c r="F280" i="12" s="1"/>
  <c r="G273" i="12"/>
  <c r="G213" i="12" l="1"/>
  <c r="D238" i="12"/>
  <c r="G238" i="12" s="1"/>
  <c r="G236" i="12"/>
  <c r="G235" i="12"/>
  <c r="D231" i="12"/>
  <c r="G227" i="12"/>
  <c r="G226" i="12"/>
  <c r="G224" i="12"/>
  <c r="G223" i="12"/>
  <c r="D228" i="12"/>
  <c r="G228" i="12" s="1"/>
  <c r="G222" i="12"/>
  <c r="G221" i="12"/>
  <c r="G218" i="12"/>
  <c r="G212" i="12"/>
  <c r="G211" i="12"/>
  <c r="G210" i="12"/>
  <c r="F239" i="12" l="1"/>
  <c r="G214" i="12"/>
  <c r="F215" i="12" s="1"/>
  <c r="G229" i="12" l="1"/>
  <c r="G24" i="12"/>
  <c r="G230" i="12" l="1"/>
  <c r="G231" i="12"/>
  <c r="F232" i="12" l="1"/>
  <c r="G393" i="12"/>
  <c r="G391" i="12"/>
  <c r="G389" i="12"/>
  <c r="G383" i="12"/>
  <c r="G204" i="12"/>
  <c r="G203" i="12"/>
  <c r="G21" i="12"/>
  <c r="F205" i="12" l="1"/>
  <c r="G384" i="12" s="1"/>
  <c r="F386" i="12" l="1"/>
  <c r="D390" i="12" s="1"/>
  <c r="D392" i="12" s="1"/>
  <c r="D394" i="12" s="1"/>
</calcChain>
</file>

<file path=xl/sharedStrings.xml><?xml version="1.0" encoding="utf-8"?>
<sst xmlns="http://schemas.openxmlformats.org/spreadsheetml/2006/main" count="598" uniqueCount="349">
  <si>
    <t>Article CCTP</t>
  </si>
  <si>
    <t>Dénomination</t>
  </si>
  <si>
    <t>ens</t>
  </si>
  <si>
    <t>u</t>
  </si>
  <si>
    <t>RECAPITULATIF</t>
  </si>
  <si>
    <t>TOTAL H.T.</t>
  </si>
  <si>
    <t>TOTAL T.T.C.</t>
  </si>
  <si>
    <t>Total Poste</t>
  </si>
  <si>
    <t>P.T. € H.T.</t>
  </si>
  <si>
    <t>P.U. € H.T.</t>
  </si>
  <si>
    <t>U.</t>
  </si>
  <si>
    <t>T.V.A. 20%</t>
  </si>
  <si>
    <t>Alimentation provisoire de chantier</t>
  </si>
  <si>
    <t>Coffret divisionnaire, selon CCTP, y compris raccordement électrique.</t>
  </si>
  <si>
    <t>Mise à la terre</t>
  </si>
  <si>
    <t>ml</t>
  </si>
  <si>
    <t>Vérification le bureau de contrôle</t>
  </si>
  <si>
    <t>dépose des installations en fin de chantier</t>
  </si>
  <si>
    <t>Mise à la terre des éléments suivant liste
 non  limitative :</t>
  </si>
  <si>
    <t>Pour mémoire</t>
  </si>
  <si>
    <t>Mise en œuvre des câbles</t>
  </si>
  <si>
    <t>Q. BET</t>
  </si>
  <si>
    <t>Mise en place d'un éclairage provisoire pendant la durée des travaux, dépose et enlèvement en fin de travaux.</t>
  </si>
  <si>
    <t xml:space="preserve">  </t>
  </si>
  <si>
    <t>Incendie</t>
  </si>
  <si>
    <t>Appel malade</t>
  </si>
  <si>
    <t>Vidéo surveillance</t>
  </si>
  <si>
    <t>Coupure d'urgence</t>
  </si>
  <si>
    <t xml:space="preserve">Alimentation et Câblage </t>
  </si>
  <si>
    <t>Prestations générales</t>
  </si>
  <si>
    <t>3.1</t>
  </si>
  <si>
    <t>déplacement en fonction des phasages</t>
  </si>
  <si>
    <t>3.2</t>
  </si>
  <si>
    <t>Dépose</t>
  </si>
  <si>
    <t>Ceinturages à fond de fouille des extensions ramenés sur barrette de terre au TGBT</t>
  </si>
  <si>
    <r>
      <t>-</t>
    </r>
    <r>
      <rPr>
        <sz val="7"/>
        <color theme="1"/>
        <rFont val="Times New Roman"/>
        <family val="1"/>
      </rPr>
      <t xml:space="preserve">          </t>
    </r>
    <r>
      <rPr>
        <sz val="10"/>
        <color theme="1"/>
        <rFont val="Calibri"/>
        <family val="2"/>
      </rPr>
      <t>La structure métallique du bâtiment (IPN, bardage…)</t>
    </r>
  </si>
  <si>
    <r>
      <t>-</t>
    </r>
    <r>
      <rPr>
        <sz val="7"/>
        <color theme="1"/>
        <rFont val="Times New Roman"/>
        <family val="1"/>
      </rPr>
      <t xml:space="preserve">          </t>
    </r>
    <r>
      <rPr>
        <sz val="10"/>
        <color theme="1"/>
        <rFont val="Calibri"/>
        <family val="2"/>
      </rPr>
      <t>tous les chemins de câbles métalliques et conduits métalliques</t>
    </r>
  </si>
  <si>
    <r>
      <t>-</t>
    </r>
    <r>
      <rPr>
        <sz val="7"/>
        <color theme="1"/>
        <rFont val="Times New Roman"/>
        <family val="1"/>
      </rPr>
      <t xml:space="preserve">          </t>
    </r>
    <r>
      <rPr>
        <sz val="10"/>
        <color theme="1"/>
        <rFont val="Calibri"/>
        <family val="2"/>
      </rPr>
      <t>les huisseries et structures métalliques qui seront toutes reliées au conducteur de protection</t>
    </r>
  </si>
  <si>
    <r>
      <t>-</t>
    </r>
    <r>
      <rPr>
        <sz val="7"/>
        <color theme="1"/>
        <rFont val="Times New Roman"/>
        <family val="1"/>
      </rPr>
      <t xml:space="preserve">          </t>
    </r>
    <r>
      <rPr>
        <sz val="10"/>
        <color theme="1"/>
        <rFont val="Calibri"/>
        <family val="2"/>
      </rPr>
      <t xml:space="preserve">les armatures métalliques de façade, </t>
    </r>
  </si>
  <si>
    <r>
      <t>-</t>
    </r>
    <r>
      <rPr>
        <sz val="7"/>
        <color theme="1"/>
        <rFont val="Times New Roman"/>
        <family val="1"/>
      </rPr>
      <t xml:space="preserve">          </t>
    </r>
    <r>
      <rPr>
        <sz val="10"/>
        <color theme="1"/>
        <rFont val="Calibri"/>
        <family val="2"/>
      </rPr>
      <t>les armoires électriques de distribution, y compris les faces avant formant porte</t>
    </r>
  </si>
  <si>
    <r>
      <t>-</t>
    </r>
    <r>
      <rPr>
        <sz val="7"/>
        <color theme="1"/>
        <rFont val="Times New Roman"/>
        <family val="1"/>
      </rPr>
      <t xml:space="preserve">          </t>
    </r>
    <r>
      <rPr>
        <sz val="10"/>
        <color theme="1"/>
        <rFont val="Calibri"/>
        <family val="2"/>
      </rPr>
      <t>la broche de terre de toutes les prises de courant</t>
    </r>
  </si>
  <si>
    <r>
      <t>-</t>
    </r>
    <r>
      <rPr>
        <sz val="7"/>
        <color theme="1"/>
        <rFont val="Times New Roman"/>
        <family val="1"/>
      </rPr>
      <t xml:space="preserve">          </t>
    </r>
    <r>
      <rPr>
        <sz val="10"/>
        <color theme="1"/>
        <rFont val="Calibri"/>
        <family val="2"/>
      </rPr>
      <t>les carcasses métalliques de tous les organes électriques</t>
    </r>
  </si>
  <si>
    <r>
      <t>-</t>
    </r>
    <r>
      <rPr>
        <sz val="7"/>
        <color theme="1"/>
        <rFont val="Times New Roman"/>
        <family val="1"/>
      </rPr>
      <t xml:space="preserve">          </t>
    </r>
    <r>
      <rPr>
        <sz val="10"/>
        <color theme="1"/>
        <rFont val="Calibri"/>
        <family val="2"/>
      </rPr>
      <t>la borne de terre à disposition d’autres lots, avec l’alimentation puissance en attente</t>
    </r>
  </si>
  <si>
    <r>
      <t>-</t>
    </r>
    <r>
      <rPr>
        <sz val="7"/>
        <color theme="1"/>
        <rFont val="Times New Roman"/>
        <family val="1"/>
      </rPr>
      <t xml:space="preserve">          </t>
    </r>
    <r>
      <rPr>
        <sz val="10"/>
        <color theme="1"/>
        <rFont val="Calibri"/>
        <family val="2"/>
      </rPr>
      <t>tous les poteaux de la structure et fondations</t>
    </r>
  </si>
  <si>
    <r>
      <t>-</t>
    </r>
    <r>
      <rPr>
        <sz val="7"/>
        <color theme="1"/>
        <rFont val="Times New Roman"/>
        <family val="1"/>
      </rPr>
      <t xml:space="preserve">          </t>
    </r>
    <r>
      <rPr>
        <sz val="10"/>
        <color theme="1"/>
        <rFont val="Calibri"/>
        <family val="2"/>
      </rPr>
      <t>les appareils d’éclairage</t>
    </r>
  </si>
  <si>
    <r>
      <t>-</t>
    </r>
    <r>
      <rPr>
        <sz val="7"/>
        <color theme="1"/>
        <rFont val="Times New Roman"/>
        <family val="1"/>
      </rPr>
      <t xml:space="preserve">          </t>
    </r>
    <r>
      <rPr>
        <sz val="10"/>
        <color theme="1"/>
        <rFont val="Calibri"/>
        <family val="2"/>
      </rPr>
      <t xml:space="preserve">les canalisations métalliques d'eau chaude, d'eau froide, de vidange, de fluides </t>
    </r>
  </si>
  <si>
    <r>
      <t>-</t>
    </r>
    <r>
      <rPr>
        <sz val="7"/>
        <color theme="1"/>
        <rFont val="Times New Roman"/>
        <family val="1"/>
      </rPr>
      <t xml:space="preserve">          </t>
    </r>
    <r>
      <rPr>
        <sz val="10"/>
        <color theme="1"/>
        <rFont val="Calibri"/>
        <family val="2"/>
      </rPr>
      <t>éléments métalliques accessibles de la construction (bardages y compris ossatures)</t>
    </r>
  </si>
  <si>
    <r>
      <t>-</t>
    </r>
    <r>
      <rPr>
        <sz val="7"/>
        <color theme="1"/>
        <rFont val="Times New Roman"/>
        <family val="1"/>
      </rPr>
      <t xml:space="preserve">          </t>
    </r>
    <r>
      <rPr>
        <sz val="10"/>
        <color theme="1"/>
        <rFont val="Calibri"/>
        <family val="2"/>
      </rPr>
      <t>les montants de cloisons modulaires recevant un appareillage électrique</t>
    </r>
  </si>
  <si>
    <r>
      <t>-</t>
    </r>
    <r>
      <rPr>
        <sz val="7"/>
        <color theme="1"/>
        <rFont val="Times New Roman"/>
        <family val="1"/>
      </rPr>
      <t xml:space="preserve">          </t>
    </r>
    <r>
      <rPr>
        <sz val="10"/>
        <color theme="1"/>
        <rFont val="Calibri"/>
        <family val="2"/>
      </rPr>
      <t>les conduits de ventilation</t>
    </r>
  </si>
  <si>
    <r>
      <t>-</t>
    </r>
    <r>
      <rPr>
        <sz val="7"/>
        <color theme="1"/>
        <rFont val="Times New Roman"/>
        <family val="1"/>
      </rPr>
      <t xml:space="preserve">          </t>
    </r>
    <r>
      <rPr>
        <sz val="10"/>
        <color theme="1"/>
        <rFont val="Calibri"/>
        <family val="2"/>
      </rPr>
      <t>les siphons de sol</t>
    </r>
  </si>
  <si>
    <r>
      <t>-</t>
    </r>
    <r>
      <rPr>
        <sz val="7"/>
        <color theme="1"/>
        <rFont val="Times New Roman"/>
        <family val="1"/>
      </rPr>
      <t xml:space="preserve">          </t>
    </r>
    <r>
      <rPr>
        <sz val="10"/>
        <color theme="1"/>
        <rFont val="Calibri"/>
        <family val="2"/>
      </rPr>
      <t>d’une manière générale à toutes les masses métalliques du bâtiment</t>
    </r>
  </si>
  <si>
    <r>
      <t>-</t>
    </r>
    <r>
      <rPr>
        <sz val="7"/>
        <color theme="1"/>
        <rFont val="Times New Roman"/>
        <family val="1"/>
      </rPr>
      <t xml:space="preserve">          </t>
    </r>
    <r>
      <rPr>
        <sz val="10"/>
        <color theme="1"/>
        <rFont val="Calibri"/>
        <family val="2"/>
      </rPr>
      <t>Les réseaux de fluides médicaux</t>
    </r>
  </si>
  <si>
    <t>3.3</t>
  </si>
  <si>
    <t>3.4</t>
  </si>
  <si>
    <t>3.5</t>
  </si>
  <si>
    <t>3.6</t>
  </si>
  <si>
    <t>3.7</t>
  </si>
  <si>
    <t>3.11</t>
  </si>
  <si>
    <t>3.13</t>
  </si>
  <si>
    <t>3.14</t>
  </si>
  <si>
    <t>3.15</t>
  </si>
  <si>
    <t>Appareillages</t>
  </si>
  <si>
    <t>Pc normale étanche</t>
  </si>
  <si>
    <t>3.16</t>
  </si>
  <si>
    <t>Eclairage normal</t>
  </si>
  <si>
    <t xml:space="preserve">Détecteur de présence </t>
  </si>
  <si>
    <t>3.17</t>
  </si>
  <si>
    <t>Eclairage de sécurité</t>
  </si>
  <si>
    <t>3.18</t>
  </si>
  <si>
    <t>Alimentations</t>
  </si>
  <si>
    <t>Câblage des RJ45 seules</t>
  </si>
  <si>
    <t>Sections théoriques données à titre indicatif, il appartiendra à l'entreprise de les valider</t>
  </si>
  <si>
    <t>3.19</t>
  </si>
  <si>
    <t>Canalisations</t>
  </si>
  <si>
    <t>3.20</t>
  </si>
  <si>
    <t>Les goulottes seront en PVC 130x50, 2 compartiments, avec couvercle. Tous les accessoires seront prévus pour une parfaite finition. L’appareillage sera adapté au format 45x45.</t>
  </si>
  <si>
    <t>3.21</t>
  </si>
  <si>
    <t>Chemins de câbles</t>
  </si>
  <si>
    <t>les largeurs de chemins de câbles sur plans sont données à titre indicatif, il appartiendra au présent lot de les vérifier et modifier si nécessaire</t>
  </si>
  <si>
    <t>4.1</t>
  </si>
  <si>
    <t>Réseau Voix Données Images</t>
  </si>
  <si>
    <t>4.2</t>
  </si>
  <si>
    <t>Platine interphone conforme loi handicap avec boucle à induction magnétique conforme au CCTP</t>
  </si>
  <si>
    <t>Poste intérieur conforme au CCTP</t>
  </si>
  <si>
    <t>Programmation des interphones + appels sur téléphones DECT + licences éventuelles</t>
  </si>
  <si>
    <t>4.4</t>
  </si>
  <si>
    <t>boutons de décondamnation y compris câblage</t>
  </si>
  <si>
    <t>4.5</t>
  </si>
  <si>
    <t xml:space="preserve">Paramétrage, programmation, essais et mise en service </t>
  </si>
  <si>
    <t>4.7</t>
  </si>
  <si>
    <t>4.8</t>
  </si>
  <si>
    <t>Détecteurs automatique incendie y compris câblage</t>
  </si>
  <si>
    <t>Indicateur d'action y compris câblage</t>
  </si>
  <si>
    <t>Déclencheur manuel y compris câblage</t>
  </si>
  <si>
    <t>Tableau répétiteur d'exploitation y compris câblage</t>
  </si>
  <si>
    <t>Alarme générale sélective y compris câblage</t>
  </si>
  <si>
    <t>Flash y compris câblage</t>
  </si>
  <si>
    <t>Asservissement Clapet coupe-feu y compris câblage</t>
  </si>
  <si>
    <t>4.9</t>
  </si>
  <si>
    <t>4.10</t>
  </si>
  <si>
    <t>Fourniture et la pose d’un système de boucle magnétique au niveau de l’accueil du service, conforme au CCTP</t>
  </si>
  <si>
    <t>4.11</t>
  </si>
  <si>
    <t>Nettoyage et évacuation des déchets</t>
  </si>
  <si>
    <t>DOE</t>
  </si>
  <si>
    <t>Boucle magnétique</t>
  </si>
  <si>
    <t>Recettage de l'ensemble des prises RJ45 du projet</t>
  </si>
  <si>
    <t>Baie VDI conforme au CCTP</t>
  </si>
  <si>
    <t>télévision</t>
  </si>
  <si>
    <t>Distribution de l'heure</t>
  </si>
  <si>
    <t>Chemin de câbles</t>
  </si>
  <si>
    <t>Installation de sécurité</t>
  </si>
  <si>
    <t xml:space="preserve">boîtier de coupure générale électrique de l’installation </t>
  </si>
  <si>
    <t xml:space="preserve">boîtier de coupure générale ventilation </t>
  </si>
  <si>
    <t>Prise RJ45 catégorie 6A</t>
  </si>
  <si>
    <t xml:space="preserve">Pavé LED encastré 600x600 gradable multi puissances 22W à 31W </t>
  </si>
  <si>
    <t>Pavé LED encastré 600x600 31W on/off</t>
  </si>
  <si>
    <t>Downlight LED encastré 20W 2200lm</t>
  </si>
  <si>
    <t>Spot LED encastré 12W avec détecteur intégré</t>
  </si>
  <si>
    <t>Réglette étanche LED en saillie avec détecteur intégré</t>
  </si>
  <si>
    <t>Applique murale LED directe / indirecte</t>
  </si>
  <si>
    <t>Double projecteur led avec détecteur intégré</t>
  </si>
  <si>
    <t>Bloc d'éclairage de sécurité adressable</t>
  </si>
  <si>
    <t>Bloc d'éclairage de sécurité étanche adressable</t>
  </si>
  <si>
    <t>Maître d'Ouvrage</t>
  </si>
  <si>
    <r>
      <rPr>
        <sz val="20"/>
        <color theme="1"/>
        <rFont val="Calibri"/>
        <family val="2"/>
        <scheme val="minor"/>
      </rPr>
      <t>Centre Hospitalier Louis Pasteur</t>
    </r>
    <r>
      <rPr>
        <sz val="11"/>
        <color theme="1"/>
        <rFont val="Calibri"/>
        <family val="2"/>
        <scheme val="minor"/>
      </rPr>
      <t xml:space="preserve">
73 av. Léon Jouhaux
39100 DOLE
</t>
    </r>
  </si>
  <si>
    <t>Architecte</t>
  </si>
  <si>
    <r>
      <rPr>
        <sz val="20"/>
        <color theme="1"/>
        <rFont val="Calibri"/>
        <family val="2"/>
        <scheme val="minor"/>
      </rPr>
      <t>Gilles REICHARDT &amp; Gilles FERREUX</t>
    </r>
    <r>
      <rPr>
        <sz val="11"/>
        <color theme="1"/>
        <rFont val="Calibri"/>
        <family val="2"/>
        <scheme val="minor"/>
      </rPr>
      <t xml:space="preserve">
170 rue du Dr Jean Michel
39000 LONS LE SAUNIER
</t>
    </r>
  </si>
  <si>
    <t>Extension - restructuration de la dialyse sur le site du Centre Hospitalier Louis Pasteur de Dole</t>
  </si>
  <si>
    <t>Bureau d'études</t>
  </si>
  <si>
    <r>
      <rPr>
        <b/>
        <sz val="8"/>
        <color theme="1"/>
        <rFont val="Calibri Light"/>
        <family val="2"/>
      </rPr>
      <t>Agence de Dijon</t>
    </r>
    <r>
      <rPr>
        <sz val="8"/>
        <color theme="1"/>
        <rFont val="Calibri Light"/>
        <family val="2"/>
      </rPr>
      <t xml:space="preserve">
Immeuble OPUS 37 - Bât. A
8, Rue du Rompot
21121  FONTAINE-LES-DIJON
Tél : 09.72.29.05.45
</t>
    </r>
    <r>
      <rPr>
        <b/>
        <sz val="8"/>
        <color theme="1"/>
        <rFont val="Calibri"/>
        <family val="2"/>
      </rPr>
      <t xml:space="preserve">@Mail </t>
    </r>
    <r>
      <rPr>
        <b/>
        <sz val="8"/>
        <color theme="1"/>
        <rFont val="Calibri Light"/>
        <family val="2"/>
      </rPr>
      <t xml:space="preserve">: </t>
    </r>
    <r>
      <rPr>
        <sz val="8"/>
        <color theme="1"/>
        <rFont val="Calibri Light"/>
        <family val="2"/>
      </rPr>
      <t>febus@febus.fr</t>
    </r>
  </si>
  <si>
    <t>Phase</t>
  </si>
  <si>
    <t>DIAG</t>
  </si>
  <si>
    <t>APS</t>
  </si>
  <si>
    <t>APD</t>
  </si>
  <si>
    <t>PRO</t>
  </si>
  <si>
    <t>DCE</t>
  </si>
  <si>
    <t>N° Affaire : 24-008</t>
  </si>
  <si>
    <t>Indice : A</t>
  </si>
  <si>
    <r>
      <rPr>
        <sz val="24"/>
        <color theme="1"/>
        <rFont val="Calibri"/>
        <family val="2"/>
        <scheme val="minor"/>
      </rPr>
      <t>Lot n°06 CFO - cfa</t>
    </r>
    <r>
      <rPr>
        <sz val="10"/>
        <color theme="1"/>
        <rFont val="Calibri"/>
        <family val="2"/>
        <scheme val="minor"/>
      </rPr>
      <t xml:space="preserve">
</t>
    </r>
    <r>
      <rPr>
        <sz val="24"/>
        <color theme="1"/>
        <rFont val="Calibri"/>
        <family val="2"/>
        <scheme val="minor"/>
      </rPr>
      <t>D.P.G.F.</t>
    </r>
    <r>
      <rPr>
        <sz val="10"/>
        <color theme="1"/>
        <rFont val="Calibri"/>
        <family val="2"/>
        <scheme val="minor"/>
      </rPr>
      <t xml:space="preserve">
</t>
    </r>
    <r>
      <rPr>
        <sz val="11"/>
        <color theme="1"/>
        <rFont val="Calibri"/>
        <family val="2"/>
        <scheme val="minor"/>
      </rPr>
      <t>Décomposition du Prix Global et Forfaitaire</t>
    </r>
  </si>
  <si>
    <t>Rédacteur : SDT</t>
  </si>
  <si>
    <t>PRESCRIPTIONS GENERALES</t>
  </si>
  <si>
    <t>h</t>
  </si>
  <si>
    <t>Q. ENT</t>
  </si>
  <si>
    <t>2.2</t>
  </si>
  <si>
    <t>2.1</t>
  </si>
  <si>
    <t>AMENAGEMENT D'UN SERVICE PROVISOIRE AU NIVEAU 6B</t>
  </si>
  <si>
    <t>Généralité</t>
  </si>
  <si>
    <t>Niveau 6B : dépose des équipements au niveau du secrétariat</t>
  </si>
  <si>
    <t>Niveau 6B : dépose / repose des équipements au niveau du faux plafond métallique</t>
  </si>
  <si>
    <t>Armoire provisoire générateurs dialyse</t>
  </si>
  <si>
    <t>Liaison inverseur de source créée jusqu'à armoire provisoire générateur de dialyse au R+6</t>
  </si>
  <si>
    <t>Création de l'armoire 6B générateurs dialyse conforme aux prescriptions du CCTP</t>
  </si>
  <si>
    <t>Armoire d’étage existante</t>
  </si>
  <si>
    <t>Réseau ondulé service Dialyse provisoire</t>
  </si>
  <si>
    <t>Modifications liées au projet dans l'armoire existante suivant prescription du CCTP</t>
  </si>
  <si>
    <t>Liaison entre départ 2x10A TGO vers surpresseur</t>
  </si>
  <si>
    <t>Repérage</t>
  </si>
  <si>
    <t>Etiquetage des tableaux</t>
  </si>
  <si>
    <t>Etiquetage  des appareillages</t>
  </si>
  <si>
    <t>Liaisons équipotentielles</t>
  </si>
  <si>
    <t>réalisation des liaisons équipotentielles suivant liste du CCTP</t>
  </si>
  <si>
    <t>Appareillage</t>
  </si>
  <si>
    <t>Fourniture, pose et câblage des équipements électriques suivants :</t>
  </si>
  <si>
    <t>Prise de courant réseau normal</t>
  </si>
  <si>
    <t>Prise de courant réseau ondulée</t>
  </si>
  <si>
    <t>3.8</t>
  </si>
  <si>
    <t>Eclairage</t>
  </si>
  <si>
    <t>Dalle LED 
Réglage du Flux lumineux : de 2900lm à 4 300lm, en fonction de la puissance de 22W à 31W. 6 niveaux de réglages
Normes DALI : DALI-2™</t>
  </si>
  <si>
    <t xml:space="preserve">Downlight Flux lumineux : 2 200lm. Consommation : 19W. Dimension : D200mm. Températures de couleur : 4000K. </t>
  </si>
  <si>
    <t>Détecteur de circulation DALI 2</t>
  </si>
  <si>
    <t>Détecteur 360° DALI 2</t>
  </si>
  <si>
    <t xml:space="preserve">Détecteur 360° </t>
  </si>
  <si>
    <t>bouton poussoir</t>
  </si>
  <si>
    <t>3.9</t>
  </si>
  <si>
    <t>3.10</t>
  </si>
  <si>
    <t>Gaine tête de lit</t>
  </si>
  <si>
    <t>Alimentation Baie VDI depuis coffret ondulé d'étage</t>
  </si>
  <si>
    <t>sans objet</t>
  </si>
  <si>
    <t>Descente de goulotte depuis le plafond</t>
  </si>
  <si>
    <t>3.12</t>
  </si>
  <si>
    <t>Cheminement pour passage de câbles CFO et Fibre dans l'escalier sur toute la hauteur</t>
  </si>
  <si>
    <t>Système de sécurité incendie</t>
  </si>
  <si>
    <t>Fourniture, pose et câblage des équipements incendie suivants :</t>
  </si>
  <si>
    <t>Dépose / repose des détecteurs de fumée y compris reprise câblage</t>
  </si>
  <si>
    <t>dépose / repose d'Indicateur d'action</t>
  </si>
  <si>
    <t>Flash lumineux</t>
  </si>
  <si>
    <t>Programmation et essais</t>
  </si>
  <si>
    <t>Mise à jour de la supervision (UAE) suivant demandes du CCTP</t>
  </si>
  <si>
    <t>Mise à jour du dossier d'identité SSI</t>
  </si>
  <si>
    <t>Pour mémoire déjà chiffré dans poste dépose</t>
  </si>
  <si>
    <t>Création de détecteur Incendie</t>
  </si>
  <si>
    <t>Réseau Voix données Images</t>
  </si>
  <si>
    <t>Ajout d'un bandeau 24 ports RJ45 dans la baie VDI existante du niveau</t>
  </si>
  <si>
    <t>Besoins matériel médical :</t>
  </si>
  <si>
    <t>Création d'une baie VDI 600x600 suivant prescription du CCTP</t>
  </si>
  <si>
    <t xml:space="preserve">RJ45 bureautique et Wifi  </t>
  </si>
  <si>
    <r>
      <t xml:space="preserve">liaisons câbles 4 paires ou 2x4 paires sous écran, catégorie 6 F/FTP, 500 MHz ohms. </t>
    </r>
    <r>
      <rPr>
        <b/>
        <sz val="10"/>
        <color theme="1"/>
        <rFont val="Calibri"/>
        <family val="2"/>
      </rPr>
      <t>Ils seront 0 halogène LS0H</t>
    </r>
  </si>
  <si>
    <t>Recettage</t>
  </si>
  <si>
    <t>RJ45</t>
  </si>
  <si>
    <t>Fourniture et pose d'une boucle magnétique conforme au CCTP</t>
  </si>
  <si>
    <t>Contrôle d’accès / interphonie</t>
  </si>
  <si>
    <t>Vidéosurveillance</t>
  </si>
  <si>
    <t>Distribution de l’heure</t>
  </si>
  <si>
    <t>Télévision</t>
  </si>
  <si>
    <t>3.22</t>
  </si>
  <si>
    <t>A réception des nouveaux locaux de la dialyse définitive et déménagement du service provisoire sur le nouveau plateau, les installations techniques liées aux générateurs de dialyse mises en place seront déposées et notamment l’armoire électrique provisoire et ses liaisons, la liaison entre l’inverseur et ce tableau, le coffre VDI et le lien fibre, les équipements terminaux.
Un repérage sera réalisé avec le MOA avant dépose.</t>
  </si>
  <si>
    <t>DESCRIPTION DES PRESTATIONS COURANTS FORTS</t>
  </si>
  <si>
    <t>Principe général du réseau électrique</t>
  </si>
  <si>
    <t>Réseau normal / secours</t>
  </si>
  <si>
    <t>4.3</t>
  </si>
  <si>
    <t>Nouvelles Armoires</t>
  </si>
  <si>
    <t>Réseau ondulé service Dialyse</t>
  </si>
  <si>
    <t>Prestation déjà prévue au chapitre 2.1 dépose</t>
  </si>
  <si>
    <t>Prestation déjà prévue au chapitre 4.3</t>
  </si>
  <si>
    <t>Réseau ondulé traitement d'eau</t>
  </si>
  <si>
    <t>Création d'un départ 4x32A dans l'armoire TGO OND 80kVA située dans aile A R+1</t>
  </si>
  <si>
    <t>4.6</t>
  </si>
  <si>
    <t>Gaine tête de lit pour 1 lit,  longueur 2m10 + goulotte d'alimentation depuis le plafond, suivant prescriptions du CCTP et plan, y compris alimentations et câbles courants faibles</t>
  </si>
  <si>
    <t>Gaine tête de lit pour 2 lits - longueur 2m10 +  2 goulottes d'alimentation depuis le plafond, suivant prescriptions du CCTP et plan, y compris alimentations et câbles courants faibles</t>
  </si>
  <si>
    <t>Pc hors gaine tête de lit et hors poste de travail</t>
  </si>
  <si>
    <t>Poste de travail composé de 3 PC normales, 3PC ondulées et 3 RJ45</t>
  </si>
  <si>
    <t xml:space="preserve">Câblage des poste de travail postes de travail </t>
  </si>
  <si>
    <t>Spot led gradable depuis le manipulateur patient, pour la lecture</t>
  </si>
  <si>
    <t>Bouton poussoir</t>
  </si>
  <si>
    <t>Alimentation et Câblage y compris adressage dans supervision</t>
  </si>
  <si>
    <t>4.12</t>
  </si>
  <si>
    <t>4.13</t>
  </si>
  <si>
    <t>Cassette plafonnière de climatisation</t>
  </si>
  <si>
    <t>Cassette ventilateur</t>
  </si>
  <si>
    <t>Registre motorisé</t>
  </si>
  <si>
    <t>CTA box intervention</t>
  </si>
  <si>
    <t>Baie VDI réseau normale</t>
  </si>
  <si>
    <t>Baie VDI réseau ondulée</t>
  </si>
  <si>
    <t>Automate CTA réseau ondulée</t>
  </si>
  <si>
    <t>Depuis armoire générale dialyse "bâtiment"</t>
  </si>
  <si>
    <t>Porte automatique bureau soin / infirmier</t>
  </si>
  <si>
    <t>Porte motorisée</t>
  </si>
  <si>
    <t>Anémomètre</t>
  </si>
  <si>
    <t>Porte sectionnelle stock RDC</t>
  </si>
  <si>
    <t xml:space="preserve">Monte Charges </t>
  </si>
  <si>
    <t>4.14</t>
  </si>
  <si>
    <t>4.15</t>
  </si>
  <si>
    <t>4.16</t>
  </si>
  <si>
    <t>percements et carottage nécessaires au projet</t>
  </si>
  <si>
    <t>Rebouchage de degré coupe-feu aux ouvrages traversés</t>
  </si>
  <si>
    <t xml:space="preserve">Chemins de câbles dalle marine CFO </t>
  </si>
  <si>
    <t xml:space="preserve">Chemins de câbles dalle marine CFA /SSI </t>
  </si>
  <si>
    <t>4.17</t>
  </si>
  <si>
    <t>4.18</t>
  </si>
  <si>
    <t>Divers</t>
  </si>
  <si>
    <t>Modification la gaine technique plan blanc suivant prescriptions du CCTP</t>
  </si>
  <si>
    <t>COURANTS FAIBLES</t>
  </si>
  <si>
    <t>Asservissement des portes de recoupements et portes de service y compris câblage</t>
  </si>
  <si>
    <t>Asservissement Volet de désenfumage (VB+VH)</t>
  </si>
  <si>
    <t>Mise à jour de l'unité d'aide à l'exploitation</t>
  </si>
  <si>
    <t>Création d'une commande arrêt pompier au PCS</t>
  </si>
  <si>
    <t>Renvoi des reports de positions d'attente et de sécurité depuis coffret de relayage vers CMSI</t>
  </si>
  <si>
    <t>Création d'une commande de réarmement du nouveau moteur au PCS</t>
  </si>
  <si>
    <t>Désenfumage :</t>
  </si>
  <si>
    <t>Asservissement du coffret de relayage du moteur de désenfumage depuis module adressable</t>
  </si>
  <si>
    <t>Programmation / essais  / réception technique / documents techniques et autocontrôles</t>
  </si>
  <si>
    <t>5.1</t>
  </si>
  <si>
    <t>5.2</t>
  </si>
  <si>
    <t>Tiroir optique optique fibre SC duplexe pour 24 brins multimodes, coulissant modulaire, arrêt fin de course avec inclinaison à 45°, hauteur 1U dans baie 16 et B1</t>
  </si>
  <si>
    <t>liaison fibre entre la nouvelle baie et la baie 16 autocom en fibre optique multimode 24 brins, y compris test de réflectométrie</t>
  </si>
  <si>
    <t>liaison fibre entre la nouvelle baie et la baie 1 autocom en fibre optique multimode 24 brins, y compris test de réflectométrie</t>
  </si>
  <si>
    <t>5.3</t>
  </si>
  <si>
    <t>Tirette sanitaire</t>
  </si>
  <si>
    <t>Poire d'appel box et lit avec prise magnétique y compris câblage</t>
  </si>
  <si>
    <t>Bloc de porte y compris câblage</t>
  </si>
  <si>
    <t>Hublot 3 couleurs  y compris câblage</t>
  </si>
  <si>
    <t>Poste infirmier  y compris câblage</t>
  </si>
  <si>
    <t>Câblage contact sec porte</t>
  </si>
  <si>
    <t>Centrale de groupe Systevo Control IP y compris coffret et alimentation secourue</t>
  </si>
  <si>
    <t>5.4</t>
  </si>
  <si>
    <t xml:space="preserve">Contrôle d’accès/ Interphonie </t>
  </si>
  <si>
    <t>Contrôle d’accès :</t>
  </si>
  <si>
    <t>Module de gestion 2 portes, y compris câblage</t>
  </si>
  <si>
    <t xml:space="preserve">Licence pour lecteur de badges </t>
  </si>
  <si>
    <t>Lecteur de badges + module lecteur additionnel y compris câblage</t>
  </si>
  <si>
    <t xml:space="preserve">Modules d’extension </t>
  </si>
  <si>
    <t xml:space="preserve">module MLR8 </t>
  </si>
  <si>
    <t xml:space="preserve">module MLIO </t>
  </si>
  <si>
    <t>bris de glace verts sonores et lumineux y compris câblage</t>
  </si>
  <si>
    <t>Paramétrage, programmation, essais et mise en service y compris programmation des téléphones DECT suivant scénario du MOA</t>
  </si>
  <si>
    <t>Interphonie :</t>
  </si>
  <si>
    <t>5.5</t>
  </si>
  <si>
    <t>Pour mémoire, RJ45 déjà prévues en attente et comptabilisées dans le chapitre appareillage</t>
  </si>
  <si>
    <t>5.6</t>
  </si>
  <si>
    <t xml:space="preserve">horloge analogique de type PROFIL930 de marque BODET </t>
  </si>
  <si>
    <t xml:space="preserve">horloge numérique de type STYLE 5 de marque BODET </t>
  </si>
  <si>
    <t xml:space="preserve">Fourniture, installation et programmation </t>
  </si>
  <si>
    <t>5.7</t>
  </si>
  <si>
    <t>5.8</t>
  </si>
  <si>
    <t>répartiteur, dérivateur…</t>
  </si>
  <si>
    <t>Prise TV câblée y compris liaison</t>
  </si>
  <si>
    <t>Prise Jack câblée y compris liaison</t>
  </si>
  <si>
    <t xml:space="preserve">Plans – Etudes – Documentations techniques - FAM </t>
  </si>
  <si>
    <t>Besoins bureautique et Wifi :</t>
  </si>
  <si>
    <t>fibre optique  multimode 12 brins OM4 entre baie créée et baie 16 autocom située au réez de chaussée bas, connectique SC y compris tiroir de part et d'autre, raccordement et test de réflectométrie</t>
  </si>
  <si>
    <t>Liaison câble entre le coffret inverseur de source Traitement d'eau et l'armoire électrique du traitement d'eau</t>
  </si>
  <si>
    <t>Bouton poussoir déporté de déverrouillage des ventouses des portes de service y compris câblage</t>
  </si>
  <si>
    <t>Asservissement déverrouillage porte sous contrôle d'accès y compris câblage</t>
  </si>
  <si>
    <t>Création dans le TGO 40kVA au réez de chaussée bas d'un départ 4x16A 30mA pour le traitement d'eau provisoire et d'un départ 2x10A pour le surpresseur provisoire + 1 compteur MID sur chaque départ créé,
y compris : Les contacts de défauts des disjoncteurs créés dans l’armoire seront intégrés à la chaine existante de contacts.</t>
  </si>
  <si>
    <t xml:space="preserve">Liaison entre départ 4x16A 30mA TGO vers local traitement d'eau </t>
  </si>
  <si>
    <t>Alim de gâche</t>
  </si>
  <si>
    <t>Automate TILLYS CUBE 24 lecteurs + coffret + alimentation</t>
  </si>
  <si>
    <t>Dépose / repose des équipements de la circulation plan blanc pour création d'un faux plafond</t>
  </si>
  <si>
    <t>En toiture technique  : Réglette étanche LED en saillie avec détecteur intégré</t>
  </si>
  <si>
    <t>En toiture technique : Bloc d'éclairage de sécurité étanche adressable</t>
  </si>
  <si>
    <t>Automate contrôle d'accès réseau ondulée</t>
  </si>
  <si>
    <t>Centrale d'appel malade réseau ondulée</t>
  </si>
  <si>
    <t xml:space="preserve">Le câble existant en toiture devra être mis hors tension pour la réfection de la toiture, déposé ainsi que son chemin de câble le temps des travaux, puis reposé en fin de réfection de toiture. </t>
  </si>
  <si>
    <t>Création d'une R45 cablée jusqu'à baie R+1 Dilayse</t>
  </si>
  <si>
    <t>Brise soleil orientable y compris pot d'encastrement et fourreaux pour commande</t>
  </si>
  <si>
    <t>Liaison câble en CR1 4G16 entre le départ 3x40A magnétique seul créé et le caisson de désenfumage en toiture</t>
  </si>
  <si>
    <t xml:space="preserve">Création d'un départ 3x40A magnétique seul pour le caisson de désenfumage créé, dans l'armoireTGS installée au réez de chaussée bas + repises des contacts de défaut </t>
  </si>
  <si>
    <t>Création d'un départ 2x20A surpresseur dans l'armoire TGO OND 40kVA située au rez de chaussée bas.</t>
  </si>
  <si>
    <t>Liaison câble entre le départ 4x32A créé dans l'armoire TGO OND 80kVA et l'armoire générale dialyse "bâtiment" réseau ondulé</t>
  </si>
  <si>
    <t>Création d'un coffret inverseur de sources traitement d'eau conforme aux prescriptions du CCTP + recâblage liaison câble existant traitement d'eau actuel, sur inverseur</t>
  </si>
  <si>
    <t>liaison équipotentielle supplémentaire dans les locaux à usage médicaux du groupe 1 en application des dispositions de la norme NF C 15-211</t>
  </si>
  <si>
    <t>Armoire CTA toiture</t>
  </si>
  <si>
    <t xml:space="preserve">Armoire production ECS </t>
  </si>
  <si>
    <t>Vigi fluides médicaux réseau ondulé</t>
  </si>
  <si>
    <t>Création d'un départ 4x250A dans le TGBT 2, sur d'un socle débrochable en réserve</t>
  </si>
  <si>
    <t xml:space="preserve">Projet service dialyse actuel : Dépose des installations électriques courants forts, courants faibles et incendie conformément aux prescriptions du CCTP </t>
  </si>
  <si>
    <t>Liaison câble depuis départ créé 4x250A réglé à 160A TGBT2 jusqu'à l'inverseur de source créé dans le local inverseur à proximité du local TGS</t>
  </si>
  <si>
    <t>Liaison câble depuis départ QW205 4x160A TGBT1 jusqu'à l'inverseur de source créée dans le local inverseur à proximité du local TGS</t>
  </si>
  <si>
    <t>Création d'un inverseur de sources conforme au CCTP dans l'armoire INV1 conforme aux presciptions du CCTP</t>
  </si>
  <si>
    <t>Création d'un Coffret Générateurs Dialyse IDE 1 et 2</t>
  </si>
  <si>
    <t>Création de l'armoire Générateurs Dialyse conforme aux prescriptions du CCTP, raccordement sur liaison existante AR2V 4x1x95</t>
  </si>
  <si>
    <t>Création de l'armoire Générale Dialyse « bâtiment »conforme aux prescriptions du CCTP, raccordement sur liaison existante R2V 3x1x70 + 1x50/N + liaison ondulée créé depuis TGO 80kVA</t>
  </si>
  <si>
    <t>Dépose de l'onduleur et coffret de protections existants au rez de chaussée</t>
  </si>
  <si>
    <t>Dans la nouvelle armoire générale dialyse, des départs pour les récepteurs à onduler seront intégrés, sur rangées dédiées avec systèmes de répartition Multiclip ou coffret ondulé indépendant au choix de l'entreprise</t>
  </si>
  <si>
    <t>Création d'un départ 4x63A 30mA Si dans l'armoire TGO OND 40kVA située au rez de chaussée bas, sécurisation traitement d'eau</t>
  </si>
  <si>
    <t>Liaison câble entre le départ 4x63A 30mA Si créé dans l'armoire TGO OND 40kVA et le coffret inverseur de source Traitement d'eau</t>
  </si>
  <si>
    <t xml:space="preserve">Depuis armoire générateur dialyse </t>
  </si>
  <si>
    <t>Coffret GD IDE 1 et 2</t>
  </si>
  <si>
    <t>Bandeau magnétique</t>
  </si>
  <si>
    <t>Luminaire 600x600 spécial salle blanche gradable sur bouton poussoir</t>
  </si>
  <si>
    <t>Module adressable complémentaire y compris raccordement sur bus 2 du MD20</t>
  </si>
  <si>
    <t>Commande de réarmement par commutateur Clapet coupe-feu y compris câblage et alimentation spécfique, installée au PCS de sécurité</t>
  </si>
  <si>
    <t>Asservissement coupure ventilation y compris relais</t>
  </si>
  <si>
    <t>Alimentation Extracteur</t>
  </si>
  <si>
    <t>Gaines tête de lit pour box intervention et salle d'examen - longueur 3m65 +  1 goulotte d'alimentation depuis le plafond, suivant prescriptions du CCTP et plan, y compris alimentations et câbles courants faibles</t>
  </si>
  <si>
    <t xml:space="preserve">Goulotte de distribution 2 compartiments </t>
  </si>
  <si>
    <t>Percements</t>
  </si>
  <si>
    <t xml:space="preserve">Rebouchage </t>
  </si>
  <si>
    <t>Date : 05/09/2025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</si>
</sst>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0\ &quot;€&quot;"/>
    <numFmt numFmtId="165" formatCode="_-* #,##0.00\ _F_-;\-* #,##0.00\ _F_-;_-* &quot;-&quot;??\ _F_-;_-@_-"/>
    <numFmt numFmtId="166" formatCode="#,##0\ ;[Red]\-#,##0\ "/>
    <numFmt numFmtId="167" formatCode="#,##0.00\ &quot;F&quot;;[Red]\-#,##0.00\ &quot;F&quot;"/>
    <numFmt numFmtId="168" formatCode="_-* #,##0.00\ &quot;F&quot;_-;\-* #,##0.00\ &quot;F&quot;_-;_-* &quot;-&quot;??\ &quot;F&quot;_-;_-@_-"/>
    <numFmt numFmtId="169" formatCode="_-* #,##0.00\ [$€]_-;\-* #,##0.00\ [$€]_-;_-* &quot;-&quot;??\ [$€]_-;_-@_-"/>
    <numFmt numFmtId="170" formatCode="_-* #,##0.00\ [$€-1]_-;\-* #,##0.00\ [$€-1]_-;_-* &quot;-&quot;??\ [$€-1]_-"/>
  </numFmts>
  <fonts count="44" x14ac:knownFonts="1">
    <font>
      <sz val="11"/>
      <color theme="1"/>
      <name val="Calibri"/>
      <family val="2"/>
      <scheme val="minor"/>
    </font>
    <font>
      <sz val="10"/>
      <color theme="1"/>
      <name val="Calibri"/>
      <family val="2"/>
    </font>
    <font>
      <sz val="10"/>
      <name val="Calibri"/>
      <family val="2"/>
    </font>
    <font>
      <i/>
      <sz val="10"/>
      <color theme="1"/>
      <name val="Calibri"/>
      <family val="2"/>
    </font>
    <font>
      <b/>
      <i/>
      <sz val="10"/>
      <color theme="1"/>
      <name val="Calibri"/>
      <family val="2"/>
    </font>
    <font>
      <b/>
      <i/>
      <u/>
      <sz val="10"/>
      <color theme="1"/>
      <name val="Calibri"/>
      <family val="2"/>
    </font>
    <font>
      <b/>
      <i/>
      <sz val="11"/>
      <color theme="1"/>
      <name val="Calibri"/>
      <family val="2"/>
    </font>
    <font>
      <i/>
      <sz val="11"/>
      <color theme="1"/>
      <name val="Calibri"/>
      <family val="2"/>
    </font>
    <font>
      <b/>
      <sz val="10"/>
      <color theme="1"/>
      <name val="Calibri"/>
      <family val="2"/>
    </font>
    <font>
      <b/>
      <i/>
      <sz val="12"/>
      <color theme="1"/>
      <name val="Calibri"/>
      <family val="2"/>
    </font>
    <font>
      <i/>
      <sz val="12"/>
      <color theme="1"/>
      <name val="Calibri"/>
      <family val="2"/>
    </font>
    <font>
      <sz val="11"/>
      <color theme="1"/>
      <name val="Calibri"/>
      <family val="2"/>
      <scheme val="minor"/>
    </font>
    <font>
      <sz val="10"/>
      <name val="Arial"/>
      <family val="2"/>
    </font>
    <font>
      <sz val="10"/>
      <name val="Arial"/>
      <family val="2"/>
    </font>
    <font>
      <b/>
      <sz val="12"/>
      <name val="Arial"/>
      <family val="2"/>
    </font>
    <font>
      <sz val="10"/>
      <name val="Times New Roman"/>
      <family val="1"/>
    </font>
    <font>
      <u/>
      <sz val="10"/>
      <color indexed="12"/>
      <name val="Arial"/>
      <family val="2"/>
    </font>
    <font>
      <u/>
      <sz val="10"/>
      <color indexed="12"/>
      <name val="MS Sans Serif"/>
      <family val="2"/>
    </font>
    <font>
      <sz val="10"/>
      <name val="MS Sans Serif"/>
      <family val="2"/>
    </font>
    <font>
      <b/>
      <sz val="12"/>
      <color indexed="8"/>
      <name val="Arial"/>
      <family val="2"/>
    </font>
    <font>
      <sz val="12"/>
      <name val="Arial"/>
      <family val="2"/>
    </font>
    <font>
      <b/>
      <u/>
      <sz val="9"/>
      <name val="Arial"/>
      <family val="2"/>
    </font>
    <font>
      <b/>
      <sz val="16"/>
      <color indexed="12"/>
      <name val="Arial"/>
      <family val="2"/>
    </font>
    <font>
      <b/>
      <sz val="12"/>
      <color theme="1"/>
      <name val="Calibri"/>
      <family val="2"/>
    </font>
    <font>
      <sz val="10"/>
      <color theme="1"/>
      <name val="Calibri"/>
      <family val="2"/>
      <scheme val="minor"/>
    </font>
    <font>
      <i/>
      <sz val="10"/>
      <color theme="1"/>
      <name val="Calibri"/>
      <family val="2"/>
      <scheme val="minor"/>
    </font>
    <font>
      <sz val="7"/>
      <color theme="1"/>
      <name val="Times New Roman"/>
      <family val="1"/>
    </font>
    <font>
      <sz val="8"/>
      <name val="Calibri"/>
      <family val="2"/>
      <scheme val="minor"/>
    </font>
    <font>
      <sz val="16"/>
      <color theme="1"/>
      <name val="Calibri"/>
      <family val="2"/>
      <scheme val="minor"/>
    </font>
    <font>
      <sz val="20"/>
      <color theme="1"/>
      <name val="Calibri"/>
      <family val="2"/>
      <scheme val="minor"/>
    </font>
    <font>
      <sz val="22"/>
      <color theme="1"/>
      <name val="Calibri"/>
      <family val="2"/>
      <scheme val="minor"/>
    </font>
    <font>
      <i/>
      <sz val="24"/>
      <color theme="1"/>
      <name val="Calibri"/>
      <family val="2"/>
      <scheme val="minor"/>
    </font>
    <font>
      <sz val="24"/>
      <color theme="1"/>
      <name val="Calibri"/>
      <family val="2"/>
      <scheme val="minor"/>
    </font>
    <font>
      <sz val="8"/>
      <color theme="1"/>
      <name val="Calibri Light"/>
      <family val="2"/>
    </font>
    <font>
      <b/>
      <sz val="8"/>
      <color theme="1"/>
      <name val="Calibri Light"/>
      <family val="2"/>
    </font>
    <font>
      <b/>
      <sz val="8"/>
      <color theme="1"/>
      <name val="Calibri"/>
      <family val="2"/>
    </font>
    <font>
      <sz val="12"/>
      <color theme="1"/>
      <name val="Calibri"/>
      <family val="2"/>
      <scheme val="minor"/>
    </font>
    <font>
      <sz val="8"/>
      <color theme="1"/>
      <name val="Calibri"/>
      <family val="2"/>
      <scheme val="minor"/>
    </font>
    <font>
      <sz val="4"/>
      <color theme="1"/>
      <name val="Calibri"/>
      <family val="2"/>
      <scheme val="minor"/>
    </font>
    <font>
      <b/>
      <i/>
      <u/>
      <sz val="10"/>
      <name val="Calibri"/>
      <family val="2"/>
    </font>
    <font>
      <i/>
      <u/>
      <sz val="10"/>
      <color theme="1"/>
      <name val="Calibri"/>
      <family val="2"/>
    </font>
    <font>
      <i/>
      <sz val="10"/>
      <name val="Calibri"/>
      <family val="2"/>
    </font>
    <font>
      <b/>
      <u/>
      <sz val="10"/>
      <color theme="1"/>
      <name val="Calibri"/>
      <family val="2"/>
    </font>
    <font>
      <b/>
      <sz val="10"/>
      <name val="Calibri"/>
      <family val="2"/>
    </font>
  </fonts>
  <fills count="7">
    <fill>
      <patternFill patternType="none"/>
    </fill>
    <fill>
      <patternFill patternType="gray125"/>
    </fill>
    <fill>
      <patternFill patternType="solid">
        <fgColor theme="0" tint="-0.14999847407452621"/>
        <bgColor indexed="64"/>
      </patternFill>
    </fill>
    <fill>
      <patternFill patternType="solid">
        <fgColor indexed="13"/>
        <bgColor indexed="64"/>
      </patternFill>
    </fill>
    <fill>
      <patternFill patternType="solid">
        <fgColor rgb="FF92D050"/>
        <bgColor indexed="64"/>
      </patternFill>
    </fill>
    <fill>
      <patternFill patternType="solid">
        <fgColor theme="0"/>
        <bgColor indexed="64"/>
      </patternFill>
    </fill>
    <fill>
      <patternFill patternType="solid">
        <fgColor theme="9" tint="0.39997558519241921"/>
        <bgColor indexed="64"/>
      </patternFill>
    </fill>
  </fills>
  <borders count="28">
    <border>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bottom/>
      <diagonal/>
    </border>
    <border>
      <left style="thin">
        <color indexed="64"/>
      </left>
      <right style="thin">
        <color indexed="64"/>
      </right>
      <top/>
      <bottom/>
      <diagonal/>
    </border>
    <border>
      <left/>
      <right/>
      <top/>
      <bottom style="medium">
        <color indexed="64"/>
      </bottom>
      <diagonal/>
    </border>
    <border>
      <left style="medium">
        <color indexed="10"/>
      </left>
      <right style="medium">
        <color indexed="10"/>
      </right>
      <top style="medium">
        <color indexed="10"/>
      </top>
      <bottom style="medium">
        <color indexed="10"/>
      </bottom>
      <diagonal/>
    </border>
    <border>
      <left style="thin">
        <color indexed="64"/>
      </left>
      <right style="thin">
        <color indexed="64"/>
      </right>
      <top style="thin">
        <color indexed="64"/>
      </top>
      <bottom/>
      <diagonal/>
    </border>
    <border>
      <left style="medium">
        <color indexed="64"/>
      </left>
      <right/>
      <top/>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diagonalUp="1" diagonalDown="1">
      <left style="thin">
        <color indexed="64"/>
      </left>
      <right style="thin">
        <color indexed="64"/>
      </right>
      <top style="thin">
        <color indexed="64"/>
      </top>
      <bottom style="thin">
        <color indexed="64"/>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3">
    <xf numFmtId="0" fontId="0" fillId="0" borderId="0"/>
    <xf numFmtId="0" fontId="12" fillId="0" borderId="0"/>
    <xf numFmtId="0" fontId="19" fillId="0" borderId="0"/>
    <xf numFmtId="2" fontId="14" fillId="3" borderId="8" applyFont="0" applyAlignment="0">
      <alignment horizontal="centerContinuous" vertical="center"/>
    </xf>
    <xf numFmtId="169" fontId="13" fillId="0" borderId="0" applyFont="0" applyFill="0" applyBorder="0" applyAlignment="0" applyProtection="0"/>
    <xf numFmtId="170" fontId="13" fillId="0" borderId="0" applyFont="0" applyFill="0" applyBorder="0" applyAlignment="0" applyProtection="0"/>
    <xf numFmtId="169" fontId="13" fillId="0" borderId="0" applyFont="0" applyFill="0" applyBorder="0" applyAlignment="0" applyProtection="0"/>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166" fontId="15" fillId="0" borderId="9" applyFont="0" applyFill="0" applyBorder="0" applyAlignment="0" applyProtection="0">
      <protection locked="0"/>
    </xf>
    <xf numFmtId="165" fontId="13" fillId="0" borderId="0" applyFont="0" applyFill="0" applyBorder="0" applyAlignment="0" applyProtection="0"/>
    <xf numFmtId="165" fontId="13" fillId="0" borderId="0" applyFont="0" applyFill="0" applyBorder="0" applyAlignment="0" applyProtection="0"/>
    <xf numFmtId="40" fontId="18" fillId="0" borderId="0" applyFont="0" applyFill="0" applyBorder="0" applyAlignment="0" applyProtection="0"/>
    <xf numFmtId="165" fontId="13" fillId="0" borderId="0" applyFont="0" applyFill="0" applyBorder="0" applyAlignment="0" applyProtection="0"/>
    <xf numFmtId="165" fontId="13" fillId="0" borderId="0" applyFont="0" applyFill="0" applyBorder="0" applyAlignment="0" applyProtection="0"/>
    <xf numFmtId="165" fontId="13" fillId="0" borderId="0" applyFont="0" applyFill="0" applyBorder="0" applyAlignment="0" applyProtection="0"/>
    <xf numFmtId="165" fontId="13" fillId="0" borderId="0" applyFont="0" applyFill="0" applyBorder="0" applyAlignment="0" applyProtection="0"/>
    <xf numFmtId="167" fontId="18"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0" fontId="13" fillId="0" borderId="0"/>
    <xf numFmtId="0" fontId="11" fillId="0" borderId="0"/>
    <xf numFmtId="0" fontId="18" fillId="0" borderId="0"/>
    <xf numFmtId="9" fontId="13" fillId="0" borderId="0" applyFont="0" applyFill="0" applyBorder="0" applyAlignment="0" applyProtection="0"/>
    <xf numFmtId="49" fontId="20" fillId="0" borderId="0">
      <alignment vertical="center" wrapText="1"/>
    </xf>
    <xf numFmtId="2" fontId="21" fillId="0" borderId="0" applyAlignment="0"/>
    <xf numFmtId="0" fontId="22" fillId="0" borderId="0"/>
    <xf numFmtId="49" fontId="20" fillId="0" borderId="10">
      <alignment horizontal="center" vertical="center"/>
    </xf>
    <xf numFmtId="2" fontId="14" fillId="3" borderId="12" applyFont="0" applyAlignment="0">
      <alignment horizontal="centerContinuous" vertical="center"/>
    </xf>
    <xf numFmtId="169" fontId="12" fillId="0" borderId="0" applyFont="0" applyFill="0" applyBorder="0" applyAlignment="0" applyProtection="0"/>
    <xf numFmtId="170" fontId="12" fillId="0" borderId="0" applyFont="0" applyFill="0" applyBorder="0" applyAlignment="0" applyProtection="0"/>
    <xf numFmtId="169" fontId="12"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0" fontId="12" fillId="0" borderId="0"/>
    <xf numFmtId="9" fontId="12" fillId="0" borderId="0" applyFont="0" applyFill="0" applyBorder="0" applyAlignment="0" applyProtection="0"/>
  </cellStyleXfs>
  <cellXfs count="149">
    <xf numFmtId="0" fontId="0" fillId="0" borderId="0" xfId="0"/>
    <xf numFmtId="0" fontId="1" fillId="0" borderId="0" xfId="0" applyFont="1" applyAlignment="1">
      <alignment vertical="center" wrapText="1"/>
    </xf>
    <xf numFmtId="49" fontId="1" fillId="0" borderId="7" xfId="0" applyNumberFormat="1" applyFont="1" applyBorder="1" applyAlignment="1">
      <alignment vertical="center" wrapText="1"/>
    </xf>
    <xf numFmtId="4" fontId="1" fillId="0" borderId="7" xfId="0" applyNumberFormat="1" applyFont="1" applyBorder="1" applyAlignment="1">
      <alignment horizontal="center" vertical="center" wrapText="1"/>
    </xf>
    <xf numFmtId="164" fontId="1" fillId="0" borderId="7" xfId="0" applyNumberFormat="1" applyFont="1" applyBorder="1" applyAlignment="1">
      <alignment horizontal="center" vertical="center" wrapText="1"/>
    </xf>
    <xf numFmtId="164" fontId="2" fillId="0" borderId="7" xfId="0" applyNumberFormat="1" applyFont="1" applyBorder="1" applyAlignment="1">
      <alignment horizontal="center" vertical="center" wrapText="1"/>
    </xf>
    <xf numFmtId="4" fontId="1" fillId="0" borderId="5" xfId="0" applyNumberFormat="1" applyFont="1" applyBorder="1" applyAlignment="1">
      <alignment horizontal="center" vertical="center" wrapText="1"/>
    </xf>
    <xf numFmtId="164" fontId="1" fillId="0" borderId="5" xfId="0" applyNumberFormat="1" applyFont="1" applyBorder="1" applyAlignment="1">
      <alignment horizontal="center" vertical="center" wrapText="1"/>
    </xf>
    <xf numFmtId="0" fontId="1" fillId="0" borderId="0" xfId="0" applyFont="1" applyAlignment="1">
      <alignment horizontal="center" vertical="center" wrapText="1"/>
    </xf>
    <xf numFmtId="49" fontId="1" fillId="0" borderId="0" xfId="0" applyNumberFormat="1" applyFont="1" applyAlignment="1">
      <alignment vertical="center" wrapText="1"/>
    </xf>
    <xf numFmtId="0" fontId="2" fillId="0" borderId="0" xfId="0" applyFont="1" applyAlignment="1">
      <alignment vertical="center" wrapText="1"/>
    </xf>
    <xf numFmtId="49" fontId="1" fillId="0" borderId="5" xfId="0" applyNumberFormat="1" applyFont="1" applyBorder="1" applyAlignment="1">
      <alignment horizontal="left" vertical="center" wrapText="1" shrinkToFit="1"/>
    </xf>
    <xf numFmtId="0" fontId="3" fillId="0" borderId="7" xfId="0" applyFont="1" applyBorder="1" applyAlignment="1">
      <alignment horizontal="center" vertical="center" wrapText="1"/>
    </xf>
    <xf numFmtId="0" fontId="4" fillId="0" borderId="5" xfId="0" applyFont="1" applyBorder="1" applyAlignment="1">
      <alignment horizontal="center" vertical="center" wrapText="1"/>
    </xf>
    <xf numFmtId="49" fontId="5" fillId="0" borderId="5" xfId="0" applyNumberFormat="1" applyFont="1" applyBorder="1" applyAlignment="1">
      <alignment vertical="center" wrapText="1"/>
    </xf>
    <xf numFmtId="164" fontId="2" fillId="0" borderId="5" xfId="0" applyNumberFormat="1" applyFont="1" applyBorder="1" applyAlignment="1">
      <alignment horizontal="center" vertical="center" wrapText="1"/>
    </xf>
    <xf numFmtId="0" fontId="3" fillId="0" borderId="5" xfId="0" applyFont="1" applyBorder="1" applyAlignment="1">
      <alignment horizontal="center" vertical="center" wrapText="1"/>
    </xf>
    <xf numFmtId="164" fontId="1" fillId="0" borderId="5" xfId="0" applyNumberFormat="1" applyFont="1" applyBorder="1" applyAlignment="1">
      <alignment horizontal="center" vertical="center" wrapText="1" shrinkToFit="1"/>
    </xf>
    <xf numFmtId="49" fontId="3" fillId="0" borderId="5" xfId="0" applyNumberFormat="1" applyFont="1" applyBorder="1" applyAlignment="1">
      <alignment horizontal="left" vertical="center" wrapText="1" shrinkToFit="1"/>
    </xf>
    <xf numFmtId="49" fontId="1" fillId="0" borderId="0" xfId="0" applyNumberFormat="1" applyFont="1" applyAlignment="1">
      <alignment horizontal="left" vertical="center" wrapText="1" shrinkToFit="1"/>
    </xf>
    <xf numFmtId="0" fontId="1" fillId="0" borderId="0" xfId="0" applyFont="1" applyAlignment="1">
      <alignment horizontal="center" vertical="center" wrapText="1" shrinkToFit="1"/>
    </xf>
    <xf numFmtId="164" fontId="6" fillId="0" borderId="0" xfId="0" applyNumberFormat="1" applyFont="1" applyAlignment="1">
      <alignment horizontal="center" vertical="center" wrapText="1"/>
    </xf>
    <xf numFmtId="49" fontId="6" fillId="0" borderId="2" xfId="0" applyNumberFormat="1" applyFont="1" applyBorder="1" applyAlignment="1">
      <alignment horizontal="right" vertical="center" wrapText="1" shrinkToFit="1"/>
    </xf>
    <xf numFmtId="49" fontId="6" fillId="0" borderId="3" xfId="0" applyNumberFormat="1" applyFont="1" applyBorder="1" applyAlignment="1">
      <alignment horizontal="right" vertical="center" wrapText="1" shrinkToFit="1"/>
    </xf>
    <xf numFmtId="49" fontId="6" fillId="0" borderId="5" xfId="0" applyNumberFormat="1" applyFont="1" applyBorder="1" applyAlignment="1">
      <alignment horizontal="right" vertical="center" wrapText="1" shrinkToFit="1"/>
    </xf>
    <xf numFmtId="164" fontId="7" fillId="0" borderId="5" xfId="0" applyNumberFormat="1" applyFont="1" applyBorder="1" applyAlignment="1">
      <alignment horizontal="center" vertical="center" wrapText="1"/>
    </xf>
    <xf numFmtId="0" fontId="9" fillId="0" borderId="3" xfId="0" applyFont="1" applyBorder="1" applyAlignment="1">
      <alignment horizontal="center" vertical="center" wrapText="1"/>
    </xf>
    <xf numFmtId="0" fontId="3" fillId="0" borderId="1" xfId="0" applyFont="1" applyBorder="1" applyAlignment="1">
      <alignment horizontal="center" vertical="center" wrapText="1"/>
    </xf>
    <xf numFmtId="49" fontId="1" fillId="0" borderId="1" xfId="0" applyNumberFormat="1" applyFont="1" applyBorder="1" applyAlignment="1">
      <alignment horizontal="left" vertical="center" wrapText="1" shrinkToFit="1"/>
    </xf>
    <xf numFmtId="4" fontId="1" fillId="0" borderId="1" xfId="0" applyNumberFormat="1" applyFont="1" applyBorder="1" applyAlignment="1">
      <alignment horizontal="center" vertical="center" wrapText="1"/>
    </xf>
    <xf numFmtId="164" fontId="1" fillId="0" borderId="1" xfId="0" applyNumberFormat="1" applyFont="1" applyBorder="1" applyAlignment="1">
      <alignment horizontal="center" vertical="center" wrapText="1"/>
    </xf>
    <xf numFmtId="164" fontId="2" fillId="0" borderId="1" xfId="0" applyNumberFormat="1" applyFont="1" applyBorder="1" applyAlignment="1">
      <alignment horizontal="center" vertical="center" wrapText="1"/>
    </xf>
    <xf numFmtId="0" fontId="24" fillId="0" borderId="0" xfId="0" applyFont="1" applyAlignment="1">
      <alignment vertical="center" wrapText="1"/>
    </xf>
    <xf numFmtId="0" fontId="25" fillId="0" borderId="5" xfId="0" applyFont="1" applyBorder="1" applyAlignment="1">
      <alignment horizontal="center" vertical="center" wrapText="1"/>
    </xf>
    <xf numFmtId="49" fontId="24" fillId="0" borderId="5" xfId="0" applyNumberFormat="1" applyFont="1" applyBorder="1" applyAlignment="1">
      <alignment horizontal="left" vertical="center" wrapText="1" shrinkToFit="1"/>
    </xf>
    <xf numFmtId="3" fontId="24" fillId="0" borderId="5" xfId="0" applyNumberFormat="1" applyFont="1" applyBorder="1" applyAlignment="1">
      <alignment horizontal="center" vertical="center" wrapText="1"/>
    </xf>
    <xf numFmtId="4" fontId="24" fillId="0" borderId="5" xfId="0" applyNumberFormat="1" applyFont="1" applyBorder="1" applyAlignment="1">
      <alignment horizontal="center" vertical="center" wrapText="1"/>
    </xf>
    <xf numFmtId="164" fontId="24" fillId="0" borderId="5" xfId="0" applyNumberFormat="1" applyFont="1" applyBorder="1" applyAlignment="1">
      <alignment horizontal="center" vertical="center" wrapText="1"/>
    </xf>
    <xf numFmtId="49" fontId="24" fillId="0" borderId="0" xfId="0" applyNumberFormat="1" applyFont="1" applyAlignment="1">
      <alignment horizontal="left" vertical="center" wrapText="1" shrinkToFit="1"/>
    </xf>
    <xf numFmtId="49" fontId="25" fillId="0" borderId="5" xfId="0" applyNumberFormat="1" applyFont="1" applyBorder="1" applyAlignment="1">
      <alignment horizontal="left" vertical="center" wrapText="1" shrinkToFit="1"/>
    </xf>
    <xf numFmtId="0" fontId="24" fillId="0" borderId="0" xfId="0" applyFont="1" applyAlignment="1">
      <alignment horizontal="left" vertical="center" wrapText="1" shrinkToFit="1"/>
    </xf>
    <xf numFmtId="0" fontId="1" fillId="0" borderId="7" xfId="0" applyFont="1" applyBorder="1" applyAlignment="1">
      <alignment horizontal="center" vertical="center" wrapText="1"/>
    </xf>
    <xf numFmtId="0" fontId="1" fillId="0" borderId="5" xfId="0" applyFont="1" applyBorder="1" applyAlignment="1">
      <alignment horizontal="center" vertical="center" wrapText="1"/>
    </xf>
    <xf numFmtId="0" fontId="24" fillId="0" borderId="5" xfId="0" applyFont="1" applyBorder="1" applyAlignment="1">
      <alignment horizontal="center" vertical="center" wrapText="1"/>
    </xf>
    <xf numFmtId="0" fontId="6" fillId="0" borderId="3" xfId="0" applyFont="1" applyBorder="1" applyAlignment="1">
      <alignment horizontal="right" vertical="center" wrapText="1" shrinkToFit="1"/>
    </xf>
    <xf numFmtId="0" fontId="6" fillId="0" borderId="5" xfId="0" applyFont="1" applyBorder="1" applyAlignment="1">
      <alignment horizontal="right" vertical="center" wrapText="1" shrinkToFit="1"/>
    </xf>
    <xf numFmtId="0" fontId="1" fillId="0" borderId="1" xfId="0" applyFont="1" applyBorder="1" applyAlignment="1">
      <alignment horizontal="center" vertical="center" wrapText="1"/>
    </xf>
    <xf numFmtId="164" fontId="25" fillId="0" borderId="2" xfId="0" applyNumberFormat="1" applyFont="1" applyBorder="1" applyAlignment="1">
      <alignment horizontal="center" vertical="center" wrapText="1"/>
    </xf>
    <xf numFmtId="164" fontId="25" fillId="0" borderId="4" xfId="0" applyNumberFormat="1" applyFont="1" applyBorder="1" applyAlignment="1">
      <alignment horizontal="center" vertical="center" wrapText="1"/>
    </xf>
    <xf numFmtId="164" fontId="24" fillId="0" borderId="13" xfId="0" applyNumberFormat="1" applyFont="1" applyBorder="1" applyAlignment="1">
      <alignment horizontal="center" vertical="center" wrapText="1"/>
    </xf>
    <xf numFmtId="164" fontId="2" fillId="0" borderId="13" xfId="0" applyNumberFormat="1" applyFont="1" applyBorder="1" applyAlignment="1">
      <alignment horizontal="center" vertical="center" wrapText="1"/>
    </xf>
    <xf numFmtId="49" fontId="3" fillId="0" borderId="5" xfId="0" applyNumberFormat="1" applyFont="1" applyBorder="1" applyAlignment="1">
      <alignment vertical="center" wrapText="1"/>
    </xf>
    <xf numFmtId="49" fontId="1" fillId="0" borderId="5" xfId="0" applyNumberFormat="1" applyFont="1" applyBorder="1" applyAlignment="1">
      <alignment vertical="center" wrapText="1"/>
    </xf>
    <xf numFmtId="0" fontId="1" fillId="0" borderId="13" xfId="0" applyFont="1" applyBorder="1" applyAlignment="1">
      <alignment horizontal="center" vertical="center" wrapText="1"/>
    </xf>
    <xf numFmtId="0" fontId="8" fillId="0" borderId="14" xfId="0" applyFont="1" applyBorder="1" applyAlignment="1">
      <alignment horizontal="center" vertical="center" wrapText="1"/>
    </xf>
    <xf numFmtId="164" fontId="1" fillId="0" borderId="0" xfId="0" applyNumberFormat="1" applyFont="1" applyAlignment="1">
      <alignment horizontal="center" vertical="center" wrapText="1"/>
    </xf>
    <xf numFmtId="0" fontId="0" fillId="0" borderId="0" xfId="0" applyAlignment="1">
      <alignment vertical="center"/>
    </xf>
    <xf numFmtId="0" fontId="38" fillId="0" borderId="0" xfId="0" applyFont="1" applyAlignment="1">
      <alignment vertical="center"/>
    </xf>
    <xf numFmtId="0" fontId="38" fillId="0" borderId="9" xfId="0" applyFont="1" applyBorder="1" applyAlignment="1">
      <alignment vertical="center"/>
    </xf>
    <xf numFmtId="0" fontId="38" fillId="0" borderId="5" xfId="0" applyFont="1" applyBorder="1" applyAlignment="1">
      <alignment vertical="center"/>
    </xf>
    <xf numFmtId="0" fontId="38" fillId="0" borderId="24" xfId="0" applyFont="1" applyBorder="1" applyAlignment="1">
      <alignment vertical="center"/>
    </xf>
    <xf numFmtId="0" fontId="37" fillId="0" borderId="9" xfId="0" applyFont="1" applyBorder="1" applyAlignment="1">
      <alignment vertical="center"/>
    </xf>
    <xf numFmtId="0" fontId="38" fillId="0" borderId="26" xfId="0" applyFont="1" applyBorder="1" applyAlignment="1">
      <alignment vertical="center"/>
    </xf>
    <xf numFmtId="0" fontId="38" fillId="0" borderId="27" xfId="0" applyFont="1" applyBorder="1" applyAlignment="1">
      <alignment vertical="center"/>
    </xf>
    <xf numFmtId="0" fontId="24" fillId="0" borderId="2" xfId="0" applyFont="1" applyBorder="1" applyAlignment="1">
      <alignment horizontal="center" vertical="center" wrapText="1"/>
    </xf>
    <xf numFmtId="0" fontId="6" fillId="0" borderId="0" xfId="0" applyFont="1" applyAlignment="1">
      <alignment horizontal="right" vertical="center" wrapText="1" shrinkToFit="1"/>
    </xf>
    <xf numFmtId="3" fontId="1" fillId="0" borderId="5" xfId="0" applyNumberFormat="1" applyFont="1" applyBorder="1" applyAlignment="1">
      <alignment horizontal="center" vertical="center" wrapText="1"/>
    </xf>
    <xf numFmtId="49" fontId="39" fillId="0" borderId="5" xfId="0" applyNumberFormat="1" applyFont="1" applyBorder="1" applyAlignment="1">
      <alignment vertical="center" wrapText="1"/>
    </xf>
    <xf numFmtId="49" fontId="2" fillId="0" borderId="7" xfId="0" applyNumberFormat="1" applyFont="1" applyBorder="1" applyAlignment="1">
      <alignment vertical="center" wrapText="1"/>
    </xf>
    <xf numFmtId="49" fontId="1" fillId="0" borderId="5" xfId="0" applyNumberFormat="1" applyFont="1" applyBorder="1" applyAlignment="1">
      <alignment horizontal="justify" vertical="center"/>
    </xf>
    <xf numFmtId="49" fontId="1" fillId="0" borderId="7" xfId="0" applyNumberFormat="1" applyFont="1" applyBorder="1" applyAlignment="1">
      <alignment horizontal="justify" vertical="center"/>
    </xf>
    <xf numFmtId="3" fontId="2" fillId="0" borderId="7" xfId="0" applyNumberFormat="1" applyFont="1" applyBorder="1" applyAlignment="1">
      <alignment horizontal="center" vertical="center" wrapText="1"/>
    </xf>
    <xf numFmtId="4" fontId="2" fillId="0" borderId="7" xfId="0" applyNumberFormat="1" applyFont="1" applyBorder="1" applyAlignment="1">
      <alignment horizontal="center" vertical="center" wrapText="1"/>
    </xf>
    <xf numFmtId="49" fontId="1" fillId="0" borderId="7" xfId="0" applyNumberFormat="1" applyFont="1" applyBorder="1" applyAlignment="1">
      <alignment horizontal="justify" vertical="center" wrapText="1"/>
    </xf>
    <xf numFmtId="49" fontId="2" fillId="5" borderId="7" xfId="0" applyNumberFormat="1" applyFont="1" applyFill="1" applyBorder="1" applyAlignment="1">
      <alignment vertical="center" wrapText="1"/>
    </xf>
    <xf numFmtId="3" fontId="2" fillId="5" borderId="7" xfId="0" applyNumberFormat="1" applyFont="1" applyFill="1" applyBorder="1" applyAlignment="1">
      <alignment horizontal="center" vertical="center" wrapText="1"/>
    </xf>
    <xf numFmtId="4" fontId="2" fillId="5" borderId="7" xfId="0" applyNumberFormat="1" applyFont="1" applyFill="1" applyBorder="1" applyAlignment="1">
      <alignment horizontal="center" vertical="center" wrapText="1"/>
    </xf>
    <xf numFmtId="49" fontId="40" fillId="0" borderId="5" xfId="0" applyNumberFormat="1" applyFont="1" applyBorder="1" applyAlignment="1">
      <alignment horizontal="justify" vertical="center"/>
    </xf>
    <xf numFmtId="0" fontId="42" fillId="0" borderId="0" xfId="0" applyFont="1" applyAlignment="1">
      <alignment horizontal="justify" vertical="center"/>
    </xf>
    <xf numFmtId="49" fontId="42" fillId="0" borderId="5" xfId="0" applyNumberFormat="1" applyFont="1" applyBorder="1" applyAlignment="1">
      <alignment vertical="center" wrapText="1"/>
    </xf>
    <xf numFmtId="0" fontId="4" fillId="0" borderId="5" xfId="0" applyFont="1" applyBorder="1" applyAlignment="1">
      <alignment vertical="center" wrapText="1"/>
    </xf>
    <xf numFmtId="0" fontId="1" fillId="0" borderId="5" xfId="0" applyFont="1" applyBorder="1" applyAlignment="1">
      <alignment vertical="center" wrapText="1"/>
    </xf>
    <xf numFmtId="164" fontId="1" fillId="0" borderId="0" xfId="0" applyNumberFormat="1" applyFont="1" applyAlignment="1">
      <alignment vertical="center" wrapText="1"/>
    </xf>
    <xf numFmtId="0" fontId="8" fillId="6" borderId="6" xfId="0" applyFont="1" applyFill="1" applyBorder="1" applyAlignment="1">
      <alignment horizontal="center" vertical="center" wrapText="1"/>
    </xf>
    <xf numFmtId="49" fontId="8" fillId="6" borderId="6" xfId="0" applyNumberFormat="1" applyFont="1" applyFill="1" applyBorder="1" applyAlignment="1">
      <alignment horizontal="left" vertical="center" wrapText="1"/>
    </xf>
    <xf numFmtId="0" fontId="43" fillId="6" borderId="6" xfId="0" applyFont="1" applyFill="1" applyBorder="1" applyAlignment="1">
      <alignment horizontal="center" vertical="center" wrapText="1"/>
    </xf>
    <xf numFmtId="49" fontId="2" fillId="0" borderId="5" xfId="0" applyNumberFormat="1" applyFont="1" applyBorder="1" applyAlignment="1">
      <alignment vertical="center" wrapText="1"/>
    </xf>
    <xf numFmtId="3" fontId="1" fillId="0" borderId="7"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0" fillId="0" borderId="0" xfId="0" applyAlignment="1">
      <alignment horizontal="center" vertical="center"/>
    </xf>
    <xf numFmtId="0" fontId="28" fillId="0" borderId="15" xfId="0" applyFont="1" applyBorder="1" applyAlignment="1">
      <alignment horizontal="center" vertical="center"/>
    </xf>
    <xf numFmtId="0" fontId="28" fillId="0" borderId="16" xfId="0" applyFont="1" applyBorder="1" applyAlignment="1">
      <alignment horizontal="center" vertical="center"/>
    </xf>
    <xf numFmtId="0" fontId="28" fillId="0" borderId="17" xfId="0" applyFont="1" applyBorder="1" applyAlignment="1">
      <alignment horizontal="center" vertical="center"/>
    </xf>
    <xf numFmtId="0" fontId="0" fillId="0" borderId="18" xfId="0" applyBorder="1" applyAlignment="1">
      <alignment horizontal="center" vertical="center" wrapText="1"/>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23" xfId="0" applyBorder="1" applyAlignment="1">
      <alignment horizontal="center" vertical="center"/>
    </xf>
    <xf numFmtId="0" fontId="0" fillId="0" borderId="25" xfId="0" applyBorder="1" applyAlignment="1">
      <alignment horizontal="center" vertical="center"/>
    </xf>
    <xf numFmtId="0" fontId="33" fillId="0" borderId="22" xfId="0" applyFont="1" applyBorder="1" applyAlignment="1">
      <alignment horizontal="left" vertical="center" wrapText="1"/>
    </xf>
    <xf numFmtId="0" fontId="37" fillId="0" borderId="9" xfId="0" applyFont="1" applyBorder="1" applyAlignment="1">
      <alignment horizontal="left" vertical="center"/>
    </xf>
    <xf numFmtId="0" fontId="37" fillId="0" borderId="27" xfId="0" applyFont="1" applyBorder="1" applyAlignment="1">
      <alignment horizontal="left" vertical="center"/>
    </xf>
    <xf numFmtId="0" fontId="36" fillId="0" borderId="21" xfId="0" applyFont="1" applyBorder="1" applyAlignment="1">
      <alignment horizontal="center" vertical="center"/>
    </xf>
    <xf numFmtId="0" fontId="36" fillId="0" borderId="1" xfId="0" applyFont="1" applyBorder="1" applyAlignment="1">
      <alignment horizontal="center" vertical="center"/>
    </xf>
    <xf numFmtId="0" fontId="36" fillId="0" borderId="22" xfId="0" applyFont="1" applyBorder="1" applyAlignment="1">
      <alignment horizontal="center" vertical="center"/>
    </xf>
    <xf numFmtId="0" fontId="0" fillId="0" borderId="26" xfId="0" applyBorder="1" applyAlignment="1">
      <alignment horizontal="center" vertical="center"/>
    </xf>
    <xf numFmtId="0" fontId="0" fillId="0" borderId="15" xfId="0" applyBorder="1" applyAlignment="1">
      <alignment horizontal="left" vertical="center"/>
    </xf>
    <xf numFmtId="0" fontId="0" fillId="0" borderId="16" xfId="0" applyBorder="1" applyAlignment="1">
      <alignment horizontal="left" vertical="center"/>
    </xf>
    <xf numFmtId="0" fontId="0" fillId="0" borderId="17" xfId="0" applyBorder="1" applyAlignment="1">
      <alignment horizontal="left" vertical="center"/>
    </xf>
    <xf numFmtId="0" fontId="0" fillId="0" borderId="18" xfId="0" applyBorder="1" applyAlignment="1">
      <alignment horizontal="left" vertical="center"/>
    </xf>
    <xf numFmtId="0" fontId="0" fillId="0" borderId="19" xfId="0" applyBorder="1" applyAlignment="1">
      <alignment horizontal="left" vertical="center"/>
    </xf>
    <xf numFmtId="0" fontId="0" fillId="0" borderId="20" xfId="0" applyBorder="1" applyAlignment="1">
      <alignment horizontal="left" vertical="center"/>
    </xf>
    <xf numFmtId="0" fontId="31" fillId="0" borderId="0" xfId="0" applyFont="1" applyAlignment="1">
      <alignment horizontal="center" vertical="center" wrapText="1"/>
    </xf>
    <xf numFmtId="0" fontId="0" fillId="0" borderId="18" xfId="0" applyBorder="1" applyAlignment="1">
      <alignment horizontal="left" vertical="center" wrapText="1" indent="14"/>
    </xf>
    <xf numFmtId="0" fontId="0" fillId="0" borderId="19" xfId="0" applyBorder="1" applyAlignment="1">
      <alignment horizontal="left" vertical="center" wrapText="1" indent="14"/>
    </xf>
    <xf numFmtId="0" fontId="0" fillId="0" borderId="20" xfId="0" applyBorder="1" applyAlignment="1">
      <alignment horizontal="left" vertical="center" wrapText="1" indent="14"/>
    </xf>
    <xf numFmtId="0" fontId="30" fillId="0" borderId="0" xfId="0" applyFont="1" applyAlignment="1">
      <alignment horizontal="center" vertical="center" wrapText="1"/>
    </xf>
    <xf numFmtId="49" fontId="6" fillId="0" borderId="2" xfId="0" applyNumberFormat="1" applyFont="1" applyBorder="1" applyAlignment="1">
      <alignment horizontal="right" vertical="center" wrapText="1" shrinkToFit="1"/>
    </xf>
    <xf numFmtId="49" fontId="6" fillId="0" borderId="3" xfId="0" applyNumberFormat="1" applyFont="1" applyBorder="1" applyAlignment="1">
      <alignment horizontal="right" vertical="center" wrapText="1" shrinkToFit="1"/>
    </xf>
    <xf numFmtId="49" fontId="6" fillId="0" borderId="4" xfId="0" applyNumberFormat="1" applyFont="1" applyBorder="1" applyAlignment="1">
      <alignment horizontal="right" vertical="center" wrapText="1" shrinkToFit="1"/>
    </xf>
    <xf numFmtId="4" fontId="41" fillId="0" borderId="2" xfId="0" applyNumberFormat="1" applyFont="1" applyBorder="1" applyAlignment="1">
      <alignment horizontal="center" vertical="center" wrapText="1"/>
    </xf>
    <xf numFmtId="4" fontId="41" fillId="0" borderId="3" xfId="0" applyNumberFormat="1" applyFont="1" applyBorder="1" applyAlignment="1">
      <alignment horizontal="center" vertical="center" wrapText="1"/>
    </xf>
    <xf numFmtId="4" fontId="41" fillId="0" borderId="4" xfId="0" applyNumberFormat="1" applyFont="1" applyBorder="1" applyAlignment="1">
      <alignment horizontal="center" vertical="center" wrapText="1"/>
    </xf>
    <xf numFmtId="164" fontId="4" fillId="4" borderId="2" xfId="0" applyNumberFormat="1" applyFont="1" applyFill="1" applyBorder="1" applyAlignment="1">
      <alignment horizontal="center" vertical="center" wrapText="1"/>
    </xf>
    <xf numFmtId="164" fontId="4" fillId="4" borderId="4" xfId="0" applyNumberFormat="1" applyFont="1" applyFill="1" applyBorder="1" applyAlignment="1">
      <alignment horizontal="center" vertical="center" wrapText="1"/>
    </xf>
    <xf numFmtId="164" fontId="25" fillId="0" borderId="2" xfId="0" applyNumberFormat="1" applyFont="1" applyBorder="1" applyAlignment="1">
      <alignment horizontal="center" vertical="center" wrapText="1"/>
    </xf>
    <xf numFmtId="164" fontId="25" fillId="0" borderId="3" xfId="0" applyNumberFormat="1" applyFont="1" applyBorder="1" applyAlignment="1">
      <alignment horizontal="center" vertical="center" wrapText="1"/>
    </xf>
    <xf numFmtId="164" fontId="25" fillId="0" borderId="4" xfId="0" applyNumberFormat="1"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164" fontId="10" fillId="6" borderId="2" xfId="0" applyNumberFormat="1" applyFont="1" applyFill="1" applyBorder="1" applyAlignment="1">
      <alignment horizontal="center" vertical="center" wrapText="1"/>
    </xf>
    <xf numFmtId="164" fontId="10" fillId="6" borderId="3" xfId="0" applyNumberFormat="1" applyFont="1" applyFill="1" applyBorder="1" applyAlignment="1">
      <alignment horizontal="center" vertical="center" wrapText="1"/>
    </xf>
    <xf numFmtId="164" fontId="10" fillId="6" borderId="4" xfId="0" applyNumberFormat="1" applyFont="1" applyFill="1" applyBorder="1" applyAlignment="1">
      <alignment horizontal="center" vertical="center" wrapText="1"/>
    </xf>
    <xf numFmtId="164" fontId="2" fillId="2" borderId="2" xfId="0" applyNumberFormat="1" applyFont="1" applyFill="1" applyBorder="1" applyAlignment="1">
      <alignment horizontal="center" vertical="center" wrapText="1"/>
    </xf>
    <xf numFmtId="164" fontId="2" fillId="2" borderId="3" xfId="0" applyNumberFormat="1" applyFont="1" applyFill="1" applyBorder="1" applyAlignment="1">
      <alignment horizontal="center" vertical="center" wrapText="1"/>
    </xf>
    <xf numFmtId="164" fontId="2" fillId="2" borderId="4" xfId="0" applyNumberFormat="1" applyFont="1" applyFill="1" applyBorder="1" applyAlignment="1">
      <alignment horizontal="center" vertical="center" wrapText="1"/>
    </xf>
    <xf numFmtId="164" fontId="23" fillId="6" borderId="2" xfId="0" applyNumberFormat="1" applyFont="1" applyFill="1" applyBorder="1" applyAlignment="1">
      <alignment horizontal="center" vertical="center" wrapText="1"/>
    </xf>
    <xf numFmtId="164" fontId="23" fillId="6" borderId="3" xfId="0" applyNumberFormat="1" applyFont="1" applyFill="1" applyBorder="1" applyAlignment="1">
      <alignment horizontal="center" vertical="center" wrapText="1"/>
    </xf>
    <xf numFmtId="164" fontId="23" fillId="6" borderId="4" xfId="0" applyNumberFormat="1" applyFont="1" applyFill="1" applyBorder="1" applyAlignment="1">
      <alignment horizontal="center" vertical="center" wrapText="1"/>
    </xf>
    <xf numFmtId="164" fontId="1" fillId="6" borderId="2" xfId="0" applyNumberFormat="1" applyFont="1" applyFill="1" applyBorder="1" applyAlignment="1">
      <alignment horizontal="center" vertical="center" wrapText="1"/>
    </xf>
    <xf numFmtId="164" fontId="1" fillId="6" borderId="3" xfId="0" applyNumberFormat="1" applyFont="1" applyFill="1" applyBorder="1" applyAlignment="1">
      <alignment horizontal="center" vertical="center" wrapText="1"/>
    </xf>
    <xf numFmtId="164" fontId="1" fillId="6" borderId="4" xfId="0" applyNumberFormat="1" applyFont="1" applyFill="1" applyBorder="1" applyAlignment="1">
      <alignment horizontal="center" vertical="center" wrapText="1"/>
    </xf>
    <xf numFmtId="4" fontId="3" fillId="0" borderId="2" xfId="0" applyNumberFormat="1" applyFont="1" applyBorder="1" applyAlignment="1">
      <alignment horizontal="center" vertical="center" wrapText="1"/>
    </xf>
    <xf numFmtId="4" fontId="3" fillId="0" borderId="3" xfId="0" applyNumberFormat="1" applyFont="1" applyBorder="1" applyAlignment="1">
      <alignment horizontal="center" vertical="center" wrapText="1"/>
    </xf>
    <xf numFmtId="4" fontId="3" fillId="0" borderId="4" xfId="0" applyNumberFormat="1" applyFont="1" applyBorder="1" applyAlignment="1">
      <alignment horizontal="center" vertical="center" wrapText="1"/>
    </xf>
    <xf numFmtId="0" fontId="23" fillId="0" borderId="11" xfId="0" applyFont="1" applyBorder="1" applyAlignment="1">
      <alignment horizontal="center" vertical="center" wrapText="1"/>
    </xf>
    <xf numFmtId="49" fontId="6" fillId="2" borderId="2" xfId="0" applyNumberFormat="1" applyFont="1" applyFill="1" applyBorder="1" applyAlignment="1">
      <alignment horizontal="right" vertical="center" wrapText="1" shrinkToFit="1"/>
    </xf>
    <xf numFmtId="49" fontId="6" fillId="2" borderId="3" xfId="0" applyNumberFormat="1" applyFont="1" applyFill="1" applyBorder="1" applyAlignment="1">
      <alignment horizontal="right" vertical="center" wrapText="1" shrinkToFit="1"/>
    </xf>
    <xf numFmtId="49" fontId="6" fillId="2" borderId="4" xfId="0" applyNumberFormat="1" applyFont="1" applyFill="1" applyBorder="1" applyAlignment="1">
      <alignment horizontal="right" vertical="center" wrapText="1" shrinkToFit="1"/>
    </xf>
  </cellXfs>
  <cellStyles count="43">
    <cellStyle name="Article" xfId="2" xr:uid="{66812150-CDFE-42B4-AEAF-CF430FDD22DA}"/>
    <cellStyle name="CHAPITRE" xfId="3" xr:uid="{A644DA7E-B885-4D17-9B6B-7313D03CA69D}"/>
    <cellStyle name="CHAPITRE 2" xfId="29" xr:uid="{1FA1799A-06BA-4CBD-A9CE-FD3562470E70}"/>
    <cellStyle name="Euro" xfId="4" xr:uid="{F15C0F93-AA8E-49C7-BAE4-28C667CAC495}"/>
    <cellStyle name="Euro 2" xfId="5" xr:uid="{A7FE7098-8E92-4F1B-B5C2-233C1C6F7C17}"/>
    <cellStyle name="Euro 2 2" xfId="31" xr:uid="{D5A1AC4C-4244-4112-A5F8-12736671A677}"/>
    <cellStyle name="Euro 3" xfId="6" xr:uid="{AB4310B4-BACA-41DA-AAA0-384F31E59500}"/>
    <cellStyle name="Euro 3 2" xfId="32" xr:uid="{D676A56C-0750-4558-8348-B0DC1130D692}"/>
    <cellStyle name="Euro 4" xfId="30" xr:uid="{FC0735E8-74E1-4B18-957A-0911D6536171}"/>
    <cellStyle name="Lien hypertexte 2" xfId="7" xr:uid="{398897D5-11C6-430F-B4CE-C003F7F8395E}"/>
    <cellStyle name="Lien hypertexte 2 2" xfId="8" xr:uid="{1C21AFAD-6CD6-4196-9613-252343C675F8}"/>
    <cellStyle name="Lien hypertexte 3" xfId="9" xr:uid="{A063EAE8-7232-4E45-97FA-C019BBC56445}"/>
    <cellStyle name="Milliers [0]+espace" xfId="10" xr:uid="{2171D85D-EDE0-409E-950A-84177CFCE369}"/>
    <cellStyle name="Milliers 2" xfId="11" xr:uid="{5DE459FA-1E22-43E4-8231-9CE40BA157F6}"/>
    <cellStyle name="Milliers 2 2" xfId="12" xr:uid="{DE064696-7166-4635-BACC-CDDD86B2D4B4}"/>
    <cellStyle name="Milliers 2 2 2" xfId="34" xr:uid="{A928C0A3-36E6-4293-987C-80C97EEE9959}"/>
    <cellStyle name="Milliers 2 3" xfId="33" xr:uid="{D892DB9D-AF73-492B-B33D-8F908043094B}"/>
    <cellStyle name="Milliers 3" xfId="13" xr:uid="{21ECAB12-2F8B-47D0-A610-F52C8A9246D3}"/>
    <cellStyle name="Milliers 4" xfId="14" xr:uid="{A30859D9-DBC0-4C51-974D-B89F4020E093}"/>
    <cellStyle name="Milliers 4 2" xfId="35" xr:uid="{A98C4D67-6D59-4ACA-A832-AC1AEA35D2C0}"/>
    <cellStyle name="Milliers 5" xfId="15" xr:uid="{4BAB0AFC-30CE-4F90-9B4B-B464BB859232}"/>
    <cellStyle name="Milliers 5 2" xfId="36" xr:uid="{7D69F325-313E-49B5-8B53-1108AE7E0608}"/>
    <cellStyle name="Milliers 6" xfId="16" xr:uid="{6111F79F-FB0B-4E65-8C65-4BAD240B0218}"/>
    <cellStyle name="Milliers 6 2" xfId="37" xr:uid="{4E368795-D7AE-4051-BD75-3D07DF4E9F56}"/>
    <cellStyle name="Milliers 7" xfId="17" xr:uid="{FE5B1077-D411-4B4D-AE49-6E8CE390BD90}"/>
    <cellStyle name="Milliers 7 2" xfId="38" xr:uid="{CB648651-B252-4B7F-BA10-29CFA8DE2840}"/>
    <cellStyle name="Monétaire 2" xfId="18" xr:uid="{6492AA32-CC6D-4895-ADC5-7F058C224506}"/>
    <cellStyle name="Monétaire 2 2" xfId="19" xr:uid="{79FD7A4A-2146-4326-A668-A1DE077CA4BC}"/>
    <cellStyle name="Monétaire 2 2 2" xfId="39" xr:uid="{71F6FD36-1011-4A81-95F0-406099C44878}"/>
    <cellStyle name="Monétaire 3" xfId="20" xr:uid="{F08B1D87-80BA-4A5A-B14F-5307F08CE358}"/>
    <cellStyle name="Monétaire 3 2" xfId="40" xr:uid="{BC9D88B0-5EB6-4657-BE31-9D81A853A85E}"/>
    <cellStyle name="Normal" xfId="0" builtinId="0"/>
    <cellStyle name="Normal 2" xfId="21" xr:uid="{484A2765-AC43-4B4B-984A-76D2E3F16D0C}"/>
    <cellStyle name="Normal 2 2" xfId="41" xr:uid="{4C4C9F9E-888D-442B-8CEA-BECD235EEBED}"/>
    <cellStyle name="Normal 3" xfId="22" xr:uid="{BEA104AD-EDC2-425D-9E48-5821EBFA1EED}"/>
    <cellStyle name="Normal 4" xfId="23" xr:uid="{830A99FF-A93D-4212-8F6B-ADD74D6CF2FF}"/>
    <cellStyle name="Normal 5" xfId="1" xr:uid="{D2E30736-8A82-433D-9D6C-F67A84AB7314}"/>
    <cellStyle name="Pourcentage 2" xfId="24" xr:uid="{6F2DF8FA-CCA0-40DF-BAD8-61B95387E42E}"/>
    <cellStyle name="Pourcentage 2 2" xfId="42" xr:uid="{31CE3465-7377-43E0-B426-871E2CE6A868}"/>
    <cellStyle name="Texte1" xfId="25" xr:uid="{4CA600CD-A456-4C09-8E70-598288CA531D}"/>
    <cellStyle name="TITRE 2" xfId="26" xr:uid="{DF1CB548-5A8E-4BB2-A1B8-512CC79B3E1F}"/>
    <cellStyle name="Titre1" xfId="27" xr:uid="{5476ACD8-0CBF-4D66-B7D3-2CE9352C8FBB}"/>
    <cellStyle name="Unité" xfId="28" xr:uid="{E236E204-FE73-414E-89C0-7EEE72F71E2D}"/>
  </cellStyles>
  <dxfs count="68">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154516</xdr:colOff>
      <xdr:row>12</xdr:row>
      <xdr:rowOff>122768</xdr:rowOff>
    </xdr:from>
    <xdr:to>
      <xdr:col>0</xdr:col>
      <xdr:colOff>1841499</xdr:colOff>
      <xdr:row>17</xdr:row>
      <xdr:rowOff>232835</xdr:rowOff>
    </xdr:to>
    <xdr:pic>
      <xdr:nvPicPr>
        <xdr:cNvPr id="2" name="Image 1">
          <a:extLst>
            <a:ext uri="{FF2B5EF4-FFF2-40B4-BE49-F238E27FC236}">
              <a16:creationId xmlns:a16="http://schemas.microsoft.com/office/drawing/2014/main" id="{FDE2ED76-06BB-4000-A6E9-16E083F594C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4516" y="8761943"/>
          <a:ext cx="1686983" cy="1043517"/>
        </a:xfrm>
        <a:prstGeom prst="rect">
          <a:avLst/>
        </a:prstGeom>
        <a:noFill/>
        <a:ln>
          <a:noFill/>
        </a:ln>
      </xdr:spPr>
    </xdr:pic>
    <xdr:clientData/>
  </xdr:twoCellAnchor>
  <xdr:twoCellAnchor editAs="oneCell">
    <xdr:from>
      <xdr:col>0</xdr:col>
      <xdr:colOff>180975</xdr:colOff>
      <xdr:row>1</xdr:row>
      <xdr:rowOff>95250</xdr:rowOff>
    </xdr:from>
    <xdr:to>
      <xdr:col>0</xdr:col>
      <xdr:colOff>1038225</xdr:colOff>
      <xdr:row>1</xdr:row>
      <xdr:rowOff>1144905</xdr:rowOff>
    </xdr:to>
    <xdr:pic>
      <xdr:nvPicPr>
        <xdr:cNvPr id="3" name="Image 2">
          <a:extLst>
            <a:ext uri="{FF2B5EF4-FFF2-40B4-BE49-F238E27FC236}">
              <a16:creationId xmlns:a16="http://schemas.microsoft.com/office/drawing/2014/main" id="{58AF9CC8-C279-4F1C-8EDB-79390341CDD3}"/>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a:ext>
          </a:extLst>
        </a:blip>
        <a:srcRect r="61086"/>
        <a:stretch/>
      </xdr:blipFill>
      <xdr:spPr bwMode="auto">
        <a:xfrm>
          <a:off x="180975" y="361950"/>
          <a:ext cx="857250" cy="104965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0</xdr:col>
      <xdr:colOff>419100</xdr:colOff>
      <xdr:row>4</xdr:row>
      <xdr:rowOff>66676</xdr:rowOff>
    </xdr:from>
    <xdr:to>
      <xdr:col>0</xdr:col>
      <xdr:colOff>806604</xdr:colOff>
      <xdr:row>4</xdr:row>
      <xdr:rowOff>981076</xdr:rowOff>
    </xdr:to>
    <xdr:pic>
      <xdr:nvPicPr>
        <xdr:cNvPr id="4" name="Image 3">
          <a:extLst>
            <a:ext uri="{FF2B5EF4-FFF2-40B4-BE49-F238E27FC236}">
              <a16:creationId xmlns:a16="http://schemas.microsoft.com/office/drawing/2014/main" id="{20FCB370-8574-4A3B-BAB3-FEF2759D7B5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19100" y="1971676"/>
          <a:ext cx="387504" cy="9144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8940CA-A96F-42A9-B93E-3C8E6E653ED7}">
  <dimension ref="A1:M18"/>
  <sheetViews>
    <sheetView tabSelected="1" view="pageBreakPreview" topLeftCell="A7" zoomScaleNormal="100" zoomScaleSheetLayoutView="100" workbookViewId="0">
      <selection activeCell="U8" sqref="U8"/>
    </sheetView>
  </sheetViews>
  <sheetFormatPr baseColWidth="10" defaultRowHeight="15" x14ac:dyDescent="0.25"/>
  <cols>
    <col min="1" max="1" width="28.7109375" style="56" customWidth="1"/>
    <col min="2" max="2" width="23" style="56" customWidth="1"/>
    <col min="3" max="3" width="6.28515625" style="56" customWidth="1"/>
    <col min="4" max="4" width="1.5703125" style="56" customWidth="1"/>
    <col min="5" max="5" width="6.28515625" style="56" customWidth="1"/>
    <col min="6" max="6" width="1.5703125" style="56" customWidth="1"/>
    <col min="7" max="7" width="6.28515625" style="56" customWidth="1"/>
    <col min="8" max="8" width="1.5703125" style="56" customWidth="1"/>
    <col min="9" max="9" width="6.28515625" style="56" customWidth="1"/>
    <col min="10" max="10" width="1.5703125" style="56" customWidth="1"/>
    <col min="11" max="11" width="6.28515625" style="56" customWidth="1"/>
    <col min="12" max="12" width="1.5703125" style="56" customWidth="1"/>
    <col min="13" max="13" width="2.42578125" style="56" customWidth="1"/>
    <col min="14" max="16384" width="11.42578125" style="56"/>
  </cols>
  <sheetData>
    <row r="1" spans="1:13" ht="21" x14ac:dyDescent="0.25">
      <c r="A1" s="90" t="s">
        <v>123</v>
      </c>
      <c r="B1" s="91"/>
      <c r="C1" s="91"/>
      <c r="D1" s="91"/>
      <c r="E1" s="91"/>
      <c r="F1" s="91"/>
      <c r="G1" s="91"/>
      <c r="H1" s="91"/>
      <c r="I1" s="91"/>
      <c r="J1" s="91"/>
      <c r="K1" s="91"/>
      <c r="L1" s="91"/>
      <c r="M1" s="92"/>
    </row>
    <row r="2" spans="1:13" ht="95.25" customHeight="1" x14ac:dyDescent="0.25">
      <c r="A2" s="113" t="s">
        <v>124</v>
      </c>
      <c r="B2" s="114"/>
      <c r="C2" s="114"/>
      <c r="D2" s="114"/>
      <c r="E2" s="114"/>
      <c r="F2" s="114"/>
      <c r="G2" s="114"/>
      <c r="H2" s="114"/>
      <c r="I2" s="114"/>
      <c r="J2" s="114"/>
      <c r="K2" s="114"/>
      <c r="L2" s="114"/>
      <c r="M2" s="115"/>
    </row>
    <row r="3" spans="1:13" ht="12.75" customHeight="1" x14ac:dyDescent="0.25">
      <c r="A3"/>
    </row>
    <row r="4" spans="1:13" ht="21" x14ac:dyDescent="0.25">
      <c r="A4" s="90" t="s">
        <v>125</v>
      </c>
      <c r="B4" s="91"/>
      <c r="C4" s="91"/>
      <c r="D4" s="91"/>
      <c r="E4" s="91"/>
      <c r="F4" s="91"/>
      <c r="G4" s="91"/>
      <c r="H4" s="91"/>
      <c r="I4" s="91"/>
      <c r="J4" s="91"/>
      <c r="K4" s="91"/>
      <c r="L4" s="91"/>
      <c r="M4" s="92"/>
    </row>
    <row r="5" spans="1:13" ht="80.25" customHeight="1" x14ac:dyDescent="0.25">
      <c r="A5" s="113" t="s">
        <v>126</v>
      </c>
      <c r="B5" s="114"/>
      <c r="C5" s="114"/>
      <c r="D5" s="114"/>
      <c r="E5" s="114"/>
      <c r="F5" s="114"/>
      <c r="G5" s="114"/>
      <c r="H5" s="114"/>
      <c r="I5" s="114"/>
      <c r="J5" s="114"/>
      <c r="K5" s="114"/>
      <c r="L5" s="114"/>
      <c r="M5" s="115"/>
    </row>
    <row r="6" spans="1:13" ht="17.25" customHeight="1" x14ac:dyDescent="0.25"/>
    <row r="7" spans="1:13" ht="116.25" customHeight="1" x14ac:dyDescent="0.25">
      <c r="A7" s="116" t="s">
        <v>127</v>
      </c>
      <c r="B7" s="116"/>
      <c r="C7" s="116"/>
      <c r="D7" s="116"/>
      <c r="E7" s="116"/>
      <c r="F7" s="116"/>
      <c r="G7" s="116"/>
      <c r="H7" s="116"/>
      <c r="I7" s="116"/>
      <c r="J7" s="116"/>
      <c r="K7" s="116"/>
      <c r="L7" s="116"/>
      <c r="M7" s="116"/>
    </row>
    <row r="8" spans="1:13" ht="80.099999999999994" customHeight="1" x14ac:dyDescent="0.25">
      <c r="A8" s="112"/>
      <c r="B8" s="112"/>
      <c r="C8" s="112"/>
      <c r="D8" s="112"/>
      <c r="E8" s="112"/>
      <c r="F8" s="112"/>
      <c r="G8" s="112"/>
      <c r="H8" s="112"/>
      <c r="I8" s="112"/>
      <c r="J8" s="112"/>
      <c r="K8" s="112"/>
      <c r="L8" s="112"/>
      <c r="M8" s="112"/>
    </row>
    <row r="9" spans="1:13" ht="80.099999999999994" customHeight="1" x14ac:dyDescent="0.25">
      <c r="A9" s="89"/>
      <c r="B9" s="89"/>
      <c r="C9" s="89"/>
      <c r="D9" s="89"/>
      <c r="E9" s="89"/>
      <c r="F9" s="89"/>
      <c r="G9" s="89"/>
      <c r="H9" s="89"/>
      <c r="I9" s="89"/>
      <c r="J9" s="89"/>
      <c r="K9" s="89"/>
      <c r="L9" s="89"/>
      <c r="M9" s="89"/>
    </row>
    <row r="10" spans="1:13" ht="12.75" customHeight="1" x14ac:dyDescent="0.25"/>
    <row r="11" spans="1:13" ht="21" x14ac:dyDescent="0.25">
      <c r="A11" s="90" t="s">
        <v>128</v>
      </c>
      <c r="B11" s="91"/>
      <c r="C11" s="91"/>
      <c r="D11" s="91"/>
      <c r="E11" s="91"/>
      <c r="F11" s="91"/>
      <c r="G11" s="91"/>
      <c r="H11" s="91"/>
      <c r="I11" s="91"/>
      <c r="J11" s="91"/>
      <c r="K11" s="91"/>
      <c r="L11" s="91"/>
      <c r="M11" s="92"/>
    </row>
    <row r="12" spans="1:13" ht="123.75" customHeight="1" x14ac:dyDescent="0.25">
      <c r="A12" s="93" t="s">
        <v>138</v>
      </c>
      <c r="B12" s="94"/>
      <c r="C12" s="94"/>
      <c r="D12" s="94"/>
      <c r="E12" s="94"/>
      <c r="F12" s="94"/>
      <c r="G12" s="94"/>
      <c r="H12" s="94"/>
      <c r="I12" s="94"/>
      <c r="J12" s="94"/>
      <c r="K12" s="94"/>
      <c r="L12" s="94"/>
      <c r="M12" s="95"/>
    </row>
    <row r="13" spans="1:13" ht="19.5" customHeight="1" x14ac:dyDescent="0.25">
      <c r="A13" s="96"/>
      <c r="B13" s="99" t="s">
        <v>129</v>
      </c>
      <c r="C13" s="102" t="s">
        <v>130</v>
      </c>
      <c r="D13" s="103"/>
      <c r="E13" s="103"/>
      <c r="F13" s="103"/>
      <c r="G13" s="103"/>
      <c r="H13" s="103"/>
      <c r="I13" s="103"/>
      <c r="J13" s="103"/>
      <c r="K13" s="103"/>
      <c r="L13" s="103"/>
      <c r="M13" s="104"/>
    </row>
    <row r="14" spans="1:13" s="57" customFormat="1" ht="9.75" customHeight="1" x14ac:dyDescent="0.25">
      <c r="A14" s="97"/>
      <c r="B14" s="100"/>
      <c r="C14" s="97" t="s">
        <v>131</v>
      </c>
      <c r="E14" s="89" t="s">
        <v>132</v>
      </c>
      <c r="G14" s="89" t="s">
        <v>133</v>
      </c>
      <c r="I14" s="89" t="s">
        <v>134</v>
      </c>
      <c r="K14" s="89" t="s">
        <v>135</v>
      </c>
      <c r="M14" s="58"/>
    </row>
    <row r="15" spans="1:13" ht="8.1" customHeight="1" x14ac:dyDescent="0.25">
      <c r="A15" s="97"/>
      <c r="B15" s="100"/>
      <c r="C15" s="97"/>
      <c r="D15" s="59"/>
      <c r="E15" s="89"/>
      <c r="F15" s="59"/>
      <c r="G15" s="89"/>
      <c r="H15" s="59"/>
      <c r="I15" s="89"/>
      <c r="J15" s="59"/>
      <c r="K15" s="89"/>
      <c r="L15" s="60"/>
      <c r="M15" s="61"/>
    </row>
    <row r="16" spans="1:13" s="57" customFormat="1" ht="9.75" customHeight="1" x14ac:dyDescent="0.25">
      <c r="A16" s="97"/>
      <c r="B16" s="100"/>
      <c r="C16" s="98"/>
      <c r="D16" s="62"/>
      <c r="E16" s="105"/>
      <c r="F16" s="62"/>
      <c r="G16" s="105"/>
      <c r="H16" s="62"/>
      <c r="I16" s="105"/>
      <c r="J16" s="62"/>
      <c r="K16" s="105"/>
      <c r="L16" s="62"/>
      <c r="M16" s="63"/>
    </row>
    <row r="17" spans="1:13" ht="27" customHeight="1" x14ac:dyDescent="0.25">
      <c r="A17" s="97"/>
      <c r="B17" s="100"/>
      <c r="C17" s="106" t="s">
        <v>136</v>
      </c>
      <c r="D17" s="107"/>
      <c r="E17" s="107"/>
      <c r="F17" s="107"/>
      <c r="G17" s="107"/>
      <c r="H17" s="106" t="s">
        <v>348</v>
      </c>
      <c r="I17" s="107"/>
      <c r="J17" s="107"/>
      <c r="K17" s="107"/>
      <c r="L17" s="107"/>
      <c r="M17" s="108"/>
    </row>
    <row r="18" spans="1:13" ht="27" customHeight="1" x14ac:dyDescent="0.25">
      <c r="A18" s="98"/>
      <c r="B18" s="101"/>
      <c r="C18" s="109" t="s">
        <v>139</v>
      </c>
      <c r="D18" s="110"/>
      <c r="E18" s="110"/>
      <c r="F18" s="110"/>
      <c r="G18" s="110"/>
      <c r="H18" s="109" t="s">
        <v>137</v>
      </c>
      <c r="I18" s="110"/>
      <c r="J18" s="110"/>
      <c r="K18" s="110"/>
      <c r="L18" s="110"/>
      <c r="M18" s="111"/>
    </row>
  </sheetData>
  <mergeCells count="21">
    <mergeCell ref="A8:M8"/>
    <mergeCell ref="A1:M1"/>
    <mergeCell ref="A2:M2"/>
    <mergeCell ref="A4:M4"/>
    <mergeCell ref="A5:M5"/>
    <mergeCell ref="A7:M7"/>
    <mergeCell ref="A9:M9"/>
    <mergeCell ref="A11:M11"/>
    <mergeCell ref="A12:M12"/>
    <mergeCell ref="A13:A18"/>
    <mergeCell ref="B13:B18"/>
    <mergeCell ref="C13:M13"/>
    <mergeCell ref="C14:C16"/>
    <mergeCell ref="E14:E16"/>
    <mergeCell ref="G14:G16"/>
    <mergeCell ref="I14:I16"/>
    <mergeCell ref="K14:K16"/>
    <mergeCell ref="C17:G17"/>
    <mergeCell ref="H17:M17"/>
    <mergeCell ref="C18:G18"/>
    <mergeCell ref="H18:M18"/>
  </mergeCells>
  <printOptions horizontalCentered="1"/>
  <pageMargins left="0.49212598425196852" right="0.39370078740157483" top="0.59055118110236227" bottom="0.49212598425196852" header="0.31496062992125984" footer="0.49212598425196852"/>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957C8B-DFA7-4D34-A00E-164341EDA869}">
  <sheetPr>
    <pageSetUpPr fitToPage="1"/>
  </sheetPr>
  <dimension ref="A1:I396"/>
  <sheetViews>
    <sheetView view="pageBreakPreview" topLeftCell="A361" zoomScale="160" zoomScaleNormal="130" zoomScaleSheetLayoutView="160" workbookViewId="0">
      <selection activeCell="K11" sqref="K11"/>
    </sheetView>
  </sheetViews>
  <sheetFormatPr baseColWidth="10" defaultColWidth="11.42578125" defaultRowHeight="12.75" x14ac:dyDescent="0.25"/>
  <cols>
    <col min="1" max="1" width="6.140625" style="8" bestFit="1" customWidth="1"/>
    <col min="2" max="2" width="68" style="9" customWidth="1"/>
    <col min="3" max="3" width="4.85546875" style="8" customWidth="1"/>
    <col min="4" max="5" width="6.42578125" style="8" customWidth="1"/>
    <col min="6" max="6" width="10.85546875" style="8" customWidth="1"/>
    <col min="7" max="7" width="10.85546875" style="10" customWidth="1"/>
    <col min="8" max="8" width="5" style="8" bestFit="1" customWidth="1"/>
    <col min="9" max="16384" width="11.42578125" style="1"/>
  </cols>
  <sheetData>
    <row r="1" spans="1:8" ht="16.5" thickBot="1" x14ac:dyDescent="0.3">
      <c r="A1" s="145" t="s">
        <v>127</v>
      </c>
      <c r="B1" s="145"/>
      <c r="C1" s="145"/>
      <c r="D1" s="145"/>
      <c r="E1" s="145"/>
      <c r="F1" s="145"/>
      <c r="G1" s="145"/>
    </row>
    <row r="2" spans="1:8" ht="30" customHeight="1" thickBot="1" x14ac:dyDescent="0.3">
      <c r="A2" s="83" t="s">
        <v>0</v>
      </c>
      <c r="B2" s="84" t="s">
        <v>1</v>
      </c>
      <c r="C2" s="83" t="s">
        <v>10</v>
      </c>
      <c r="D2" s="83" t="s">
        <v>21</v>
      </c>
      <c r="E2" s="83" t="s">
        <v>142</v>
      </c>
      <c r="F2" s="83" t="s">
        <v>9</v>
      </c>
      <c r="G2" s="85" t="s">
        <v>8</v>
      </c>
      <c r="H2" s="54"/>
    </row>
    <row r="3" spans="1:8" ht="15" customHeight="1" x14ac:dyDescent="0.25">
      <c r="A3" s="13">
        <v>2</v>
      </c>
      <c r="B3" s="14" t="s">
        <v>140</v>
      </c>
      <c r="C3" s="6"/>
      <c r="D3" s="42"/>
      <c r="E3" s="42"/>
      <c r="F3" s="7"/>
      <c r="G3" s="15"/>
    </row>
    <row r="4" spans="1:8" ht="15" customHeight="1" x14ac:dyDescent="0.25">
      <c r="A4" s="13"/>
      <c r="B4" s="14"/>
      <c r="C4" s="6"/>
      <c r="D4" s="42"/>
      <c r="E4" s="42"/>
      <c r="F4" s="7"/>
      <c r="G4" s="15"/>
    </row>
    <row r="5" spans="1:8" ht="15" customHeight="1" x14ac:dyDescent="0.25">
      <c r="A5" s="13" t="s">
        <v>144</v>
      </c>
      <c r="B5" s="14" t="s">
        <v>33</v>
      </c>
      <c r="C5" s="6"/>
      <c r="D5" s="42"/>
      <c r="E5" s="42"/>
      <c r="F5" s="7"/>
      <c r="G5" s="15">
        <f>D5*F5</f>
        <v>0</v>
      </c>
    </row>
    <row r="6" spans="1:8" s="32" customFormat="1" ht="18.75" customHeight="1" x14ac:dyDescent="0.25">
      <c r="A6" s="33"/>
      <c r="B6" s="34" t="s">
        <v>147</v>
      </c>
      <c r="C6" s="36" t="s">
        <v>141</v>
      </c>
      <c r="D6" s="42">
        <v>16</v>
      </c>
      <c r="E6" s="42"/>
      <c r="F6" s="37"/>
      <c r="G6" s="15">
        <f>D6*F6</f>
        <v>0</v>
      </c>
    </row>
    <row r="7" spans="1:8" s="32" customFormat="1" ht="18.75" customHeight="1" x14ac:dyDescent="0.25">
      <c r="A7" s="33"/>
      <c r="B7" s="34" t="s">
        <v>148</v>
      </c>
      <c r="C7" s="36" t="s">
        <v>141</v>
      </c>
      <c r="D7" s="42">
        <v>60</v>
      </c>
      <c r="E7" s="42"/>
      <c r="F7" s="37"/>
      <c r="G7" s="15">
        <f>D7*F7</f>
        <v>0</v>
      </c>
    </row>
    <row r="8" spans="1:8" s="32" customFormat="1" ht="25.5" x14ac:dyDescent="0.25">
      <c r="A8" s="33"/>
      <c r="B8" s="34" t="s">
        <v>325</v>
      </c>
      <c r="C8" s="36" t="s">
        <v>141</v>
      </c>
      <c r="D8" s="42">
        <v>150</v>
      </c>
      <c r="E8" s="42"/>
      <c r="F8" s="37"/>
      <c r="G8" s="15">
        <f>D8*F8</f>
        <v>0</v>
      </c>
    </row>
    <row r="9" spans="1:8" s="19" customFormat="1" ht="15" customHeight="1" x14ac:dyDescent="0.25">
      <c r="A9" s="146" t="s">
        <v>7</v>
      </c>
      <c r="B9" s="147"/>
      <c r="C9" s="147"/>
      <c r="D9" s="147"/>
      <c r="E9" s="148"/>
      <c r="F9" s="123">
        <f>SUM(G6:G8)</f>
        <v>0</v>
      </c>
      <c r="G9" s="124"/>
      <c r="H9" s="8"/>
    </row>
    <row r="10" spans="1:8" ht="15" customHeight="1" x14ac:dyDescent="0.25">
      <c r="A10" s="13"/>
      <c r="B10" s="14"/>
      <c r="C10" s="6"/>
      <c r="D10" s="42"/>
      <c r="E10" s="42"/>
      <c r="F10" s="7"/>
      <c r="G10" s="15"/>
    </row>
    <row r="11" spans="1:8" ht="15" customHeight="1" x14ac:dyDescent="0.25">
      <c r="A11" s="13" t="s">
        <v>143</v>
      </c>
      <c r="B11" s="14" t="s">
        <v>12</v>
      </c>
      <c r="C11" s="6"/>
      <c r="D11" s="42"/>
      <c r="E11" s="42"/>
      <c r="F11" s="7"/>
      <c r="G11" s="15">
        <f t="shared" ref="G11:G16" si="0">D11*F11</f>
        <v>0</v>
      </c>
    </row>
    <row r="12" spans="1:8" s="32" customFormat="1" x14ac:dyDescent="0.25">
      <c r="A12" s="33"/>
      <c r="B12" s="34" t="s">
        <v>13</v>
      </c>
      <c r="C12" s="36" t="s">
        <v>2</v>
      </c>
      <c r="D12" s="42">
        <v>3</v>
      </c>
      <c r="E12" s="42"/>
      <c r="F12" s="37"/>
      <c r="G12" s="15">
        <f t="shared" si="0"/>
        <v>0</v>
      </c>
    </row>
    <row r="13" spans="1:8" s="32" customFormat="1" x14ac:dyDescent="0.25">
      <c r="A13" s="33"/>
      <c r="B13" s="34" t="s">
        <v>31</v>
      </c>
      <c r="C13" s="36" t="s">
        <v>2</v>
      </c>
      <c r="D13" s="42">
        <v>1</v>
      </c>
      <c r="E13" s="42"/>
      <c r="F13" s="37"/>
      <c r="G13" s="15">
        <f t="shared" si="0"/>
        <v>0</v>
      </c>
    </row>
    <row r="14" spans="1:8" s="32" customFormat="1" ht="25.5" x14ac:dyDescent="0.25">
      <c r="A14" s="33"/>
      <c r="B14" s="34" t="s">
        <v>22</v>
      </c>
      <c r="C14" s="36" t="s">
        <v>2</v>
      </c>
      <c r="D14" s="42">
        <v>1</v>
      </c>
      <c r="E14" s="42"/>
      <c r="F14" s="37"/>
      <c r="G14" s="15">
        <f t="shared" si="0"/>
        <v>0</v>
      </c>
    </row>
    <row r="15" spans="1:8" s="32" customFormat="1" x14ac:dyDescent="0.25">
      <c r="A15" s="33"/>
      <c r="B15" s="34" t="s">
        <v>16</v>
      </c>
      <c r="C15" s="36" t="s">
        <v>2</v>
      </c>
      <c r="D15" s="42">
        <v>1</v>
      </c>
      <c r="E15" s="42"/>
      <c r="F15" s="37"/>
      <c r="G15" s="15">
        <f t="shared" si="0"/>
        <v>0</v>
      </c>
    </row>
    <row r="16" spans="1:8" s="32" customFormat="1" x14ac:dyDescent="0.25">
      <c r="A16" s="33"/>
      <c r="B16" s="34" t="s">
        <v>17</v>
      </c>
      <c r="C16" s="36" t="s">
        <v>2</v>
      </c>
      <c r="D16" s="42">
        <v>1</v>
      </c>
      <c r="E16" s="42"/>
      <c r="F16" s="37"/>
      <c r="G16" s="15">
        <f t="shared" si="0"/>
        <v>0</v>
      </c>
    </row>
    <row r="17" spans="1:8" s="19" customFormat="1" ht="15" customHeight="1" x14ac:dyDescent="0.25">
      <c r="A17" s="146" t="s">
        <v>7</v>
      </c>
      <c r="B17" s="147"/>
      <c r="C17" s="147"/>
      <c r="D17" s="147"/>
      <c r="E17" s="148"/>
      <c r="F17" s="123">
        <f>SUM(G12:G16)</f>
        <v>0</v>
      </c>
      <c r="G17" s="124"/>
      <c r="H17" s="8"/>
    </row>
    <row r="18" spans="1:8" ht="15" customHeight="1" x14ac:dyDescent="0.25">
      <c r="A18" s="12"/>
      <c r="B18" s="2"/>
      <c r="C18" s="3"/>
      <c r="D18" s="41"/>
      <c r="E18" s="41"/>
      <c r="F18" s="4"/>
      <c r="G18" s="5"/>
    </row>
    <row r="19" spans="1:8" ht="15" customHeight="1" x14ac:dyDescent="0.25">
      <c r="A19" s="13">
        <v>3</v>
      </c>
      <c r="B19" s="14" t="s">
        <v>145</v>
      </c>
      <c r="C19" s="6"/>
      <c r="D19" s="42"/>
      <c r="E19" s="42"/>
      <c r="F19" s="7"/>
      <c r="G19" s="15"/>
    </row>
    <row r="20" spans="1:8" ht="15" customHeight="1" x14ac:dyDescent="0.25">
      <c r="A20" s="13"/>
      <c r="B20" s="14"/>
      <c r="C20" s="6"/>
      <c r="D20" s="42"/>
      <c r="E20" s="42"/>
      <c r="F20" s="7"/>
      <c r="G20" s="15"/>
    </row>
    <row r="21" spans="1:8" ht="15" customHeight="1" x14ac:dyDescent="0.25">
      <c r="A21" s="13" t="s">
        <v>30</v>
      </c>
      <c r="B21" s="14" t="s">
        <v>146</v>
      </c>
      <c r="C21" s="6"/>
      <c r="D21" s="42"/>
      <c r="E21" s="42"/>
      <c r="F21" s="7"/>
      <c r="G21" s="15">
        <f>D21*F21</f>
        <v>0</v>
      </c>
    </row>
    <row r="22" spans="1:8" x14ac:dyDescent="0.25">
      <c r="A22" s="16"/>
      <c r="B22" s="18"/>
      <c r="C22" s="142" t="s">
        <v>19</v>
      </c>
      <c r="D22" s="143"/>
      <c r="E22" s="143"/>
      <c r="F22" s="143"/>
      <c r="G22" s="144"/>
    </row>
    <row r="23" spans="1:8" ht="15" customHeight="1" x14ac:dyDescent="0.25">
      <c r="A23" s="13"/>
      <c r="B23" s="14"/>
      <c r="C23" s="6"/>
      <c r="D23" s="42"/>
      <c r="E23" s="42"/>
      <c r="F23" s="7"/>
      <c r="G23" s="15"/>
    </row>
    <row r="24" spans="1:8" ht="15" customHeight="1" x14ac:dyDescent="0.25">
      <c r="A24" s="13" t="s">
        <v>32</v>
      </c>
      <c r="B24" s="14" t="s">
        <v>149</v>
      </c>
      <c r="C24" s="6"/>
      <c r="D24" s="42"/>
      <c r="E24" s="42"/>
      <c r="F24" s="7"/>
      <c r="G24" s="15">
        <f t="shared" ref="G24:G30" si="1">D24*F24</f>
        <v>0</v>
      </c>
    </row>
    <row r="25" spans="1:8" s="32" customFormat="1" ht="16.5" customHeight="1" x14ac:dyDescent="0.25">
      <c r="A25" s="33"/>
      <c r="B25" s="34" t="s">
        <v>324</v>
      </c>
      <c r="C25" s="36" t="s">
        <v>2</v>
      </c>
      <c r="D25" s="42">
        <v>1</v>
      </c>
      <c r="E25" s="42"/>
      <c r="F25" s="37"/>
      <c r="G25" s="15">
        <f t="shared" si="1"/>
        <v>0</v>
      </c>
    </row>
    <row r="26" spans="1:8" s="32" customFormat="1" ht="25.5" x14ac:dyDescent="0.25">
      <c r="A26" s="33"/>
      <c r="B26" s="34" t="s">
        <v>326</v>
      </c>
      <c r="C26" s="36" t="s">
        <v>15</v>
      </c>
      <c r="D26" s="42">
        <v>80</v>
      </c>
      <c r="E26" s="42"/>
      <c r="F26" s="37"/>
      <c r="G26" s="15">
        <f t="shared" si="1"/>
        <v>0</v>
      </c>
    </row>
    <row r="27" spans="1:8" s="32" customFormat="1" ht="25.5" x14ac:dyDescent="0.25">
      <c r="A27" s="33"/>
      <c r="B27" s="34" t="s">
        <v>327</v>
      </c>
      <c r="C27" s="36" t="s">
        <v>15</v>
      </c>
      <c r="D27" s="42">
        <v>55</v>
      </c>
      <c r="E27" s="42"/>
      <c r="F27" s="37"/>
      <c r="G27" s="15">
        <f t="shared" si="1"/>
        <v>0</v>
      </c>
    </row>
    <row r="28" spans="1:8" s="32" customFormat="1" ht="25.5" x14ac:dyDescent="0.25">
      <c r="A28" s="33"/>
      <c r="B28" s="34" t="s">
        <v>328</v>
      </c>
      <c r="C28" s="36" t="s">
        <v>2</v>
      </c>
      <c r="D28" s="42">
        <v>1</v>
      </c>
      <c r="E28" s="53"/>
      <c r="F28" s="49"/>
      <c r="G28" s="50">
        <f t="shared" si="1"/>
        <v>0</v>
      </c>
    </row>
    <row r="29" spans="1:8" s="32" customFormat="1" ht="25.5" x14ac:dyDescent="0.25">
      <c r="A29" s="33"/>
      <c r="B29" s="34" t="s">
        <v>150</v>
      </c>
      <c r="C29" s="36" t="s">
        <v>15</v>
      </c>
      <c r="D29" s="42">
        <v>80</v>
      </c>
      <c r="E29" s="42"/>
      <c r="F29" s="37"/>
      <c r="G29" s="15">
        <f t="shared" si="1"/>
        <v>0</v>
      </c>
    </row>
    <row r="30" spans="1:8" s="32" customFormat="1" x14ac:dyDescent="0.25">
      <c r="A30" s="33"/>
      <c r="B30" s="34" t="s">
        <v>151</v>
      </c>
      <c r="C30" s="36" t="s">
        <v>2</v>
      </c>
      <c r="D30" s="42">
        <v>1</v>
      </c>
      <c r="E30" s="53"/>
      <c r="F30" s="49"/>
      <c r="G30" s="50">
        <f t="shared" si="1"/>
        <v>0</v>
      </c>
    </row>
    <row r="31" spans="1:8" s="19" customFormat="1" ht="15" customHeight="1" x14ac:dyDescent="0.25">
      <c r="A31" s="117" t="s">
        <v>7</v>
      </c>
      <c r="B31" s="118"/>
      <c r="C31" s="118"/>
      <c r="D31" s="118"/>
      <c r="E31" s="119"/>
      <c r="F31" s="123">
        <f>SUM(G25:G30)</f>
        <v>0</v>
      </c>
      <c r="G31" s="124"/>
      <c r="H31" s="8"/>
    </row>
    <row r="32" spans="1:8" ht="15" customHeight="1" x14ac:dyDescent="0.25">
      <c r="A32" s="13"/>
      <c r="B32" s="14"/>
      <c r="C32" s="6"/>
      <c r="D32" s="42"/>
      <c r="E32" s="42"/>
      <c r="F32" s="7"/>
      <c r="G32" s="15"/>
    </row>
    <row r="33" spans="1:8" ht="15" customHeight="1" x14ac:dyDescent="0.25">
      <c r="A33" s="13" t="s">
        <v>52</v>
      </c>
      <c r="B33" s="14" t="s">
        <v>152</v>
      </c>
      <c r="C33" s="6"/>
      <c r="D33" s="42"/>
      <c r="E33" s="42"/>
      <c r="F33" s="7"/>
      <c r="G33" s="15">
        <f t="shared" ref="G33:G34" si="2">D33*F33</f>
        <v>0</v>
      </c>
    </row>
    <row r="34" spans="1:8" s="32" customFormat="1" ht="25.5" x14ac:dyDescent="0.25">
      <c r="A34" s="33"/>
      <c r="B34" s="34" t="s">
        <v>154</v>
      </c>
      <c r="C34" s="36" t="s">
        <v>2</v>
      </c>
      <c r="D34" s="42">
        <v>1</v>
      </c>
      <c r="E34" s="42"/>
      <c r="F34" s="37"/>
      <c r="G34" s="15">
        <f t="shared" si="2"/>
        <v>0</v>
      </c>
    </row>
    <row r="35" spans="1:8" s="19" customFormat="1" ht="15" customHeight="1" x14ac:dyDescent="0.25">
      <c r="A35" s="117" t="s">
        <v>7</v>
      </c>
      <c r="B35" s="118"/>
      <c r="C35" s="118"/>
      <c r="D35" s="118"/>
      <c r="E35" s="119"/>
      <c r="F35" s="123">
        <f>SUM(G34:G34)</f>
        <v>0</v>
      </c>
      <c r="G35" s="124"/>
      <c r="H35" s="8"/>
    </row>
    <row r="36" spans="1:8" ht="15" customHeight="1" x14ac:dyDescent="0.25">
      <c r="A36" s="13"/>
      <c r="B36" s="14"/>
      <c r="C36" s="6"/>
      <c r="D36" s="42"/>
      <c r="E36" s="42"/>
      <c r="F36" s="7"/>
      <c r="G36" s="15"/>
    </row>
    <row r="37" spans="1:8" ht="15" customHeight="1" x14ac:dyDescent="0.25">
      <c r="A37" s="13" t="s">
        <v>53</v>
      </c>
      <c r="B37" s="14" t="s">
        <v>153</v>
      </c>
      <c r="C37" s="6"/>
      <c r="D37" s="42"/>
      <c r="E37" s="42"/>
      <c r="F37" s="7"/>
      <c r="G37" s="15">
        <f t="shared" ref="G37:G38" si="3">D37*F37</f>
        <v>0</v>
      </c>
    </row>
    <row r="38" spans="1:8" s="32" customFormat="1" ht="63.75" x14ac:dyDescent="0.25">
      <c r="A38" s="33"/>
      <c r="B38" s="34" t="s">
        <v>303</v>
      </c>
      <c r="C38" s="36" t="s">
        <v>2</v>
      </c>
      <c r="D38" s="42">
        <v>1</v>
      </c>
      <c r="E38" s="42"/>
      <c r="F38" s="37"/>
      <c r="G38" s="15">
        <f t="shared" si="3"/>
        <v>0</v>
      </c>
    </row>
    <row r="39" spans="1:8" s="32" customFormat="1" x14ac:dyDescent="0.25">
      <c r="A39" s="33"/>
      <c r="B39" s="34" t="s">
        <v>304</v>
      </c>
      <c r="C39" s="36" t="s">
        <v>15</v>
      </c>
      <c r="D39" s="42">
        <v>210</v>
      </c>
      <c r="E39" s="42"/>
      <c r="F39" s="37"/>
      <c r="G39" s="15">
        <f t="shared" ref="G39" si="4">D39*F39</f>
        <v>0</v>
      </c>
    </row>
    <row r="40" spans="1:8" s="32" customFormat="1" x14ac:dyDescent="0.25">
      <c r="A40" s="33"/>
      <c r="B40" s="34" t="s">
        <v>155</v>
      </c>
      <c r="C40" s="36" t="s">
        <v>15</v>
      </c>
      <c r="D40" s="42">
        <v>150</v>
      </c>
      <c r="E40" s="42"/>
      <c r="F40" s="37"/>
      <c r="G40" s="15">
        <f t="shared" ref="G40" si="5">D40*F40</f>
        <v>0</v>
      </c>
    </row>
    <row r="41" spans="1:8" s="19" customFormat="1" ht="15" customHeight="1" x14ac:dyDescent="0.25">
      <c r="A41" s="117" t="s">
        <v>7</v>
      </c>
      <c r="B41" s="118"/>
      <c r="C41" s="118"/>
      <c r="D41" s="118"/>
      <c r="E41" s="119"/>
      <c r="F41" s="123">
        <f>SUM(G38:G40)</f>
        <v>0</v>
      </c>
      <c r="G41" s="124"/>
      <c r="H41" s="8"/>
    </row>
    <row r="42" spans="1:8" ht="15" customHeight="1" x14ac:dyDescent="0.25">
      <c r="A42" s="13"/>
      <c r="B42" s="14"/>
      <c r="C42" s="6"/>
      <c r="D42" s="42"/>
      <c r="E42" s="42"/>
      <c r="F42" s="7"/>
      <c r="G42" s="15"/>
    </row>
    <row r="43" spans="1:8" ht="15" customHeight="1" x14ac:dyDescent="0.25">
      <c r="A43" s="13" t="s">
        <v>54</v>
      </c>
      <c r="B43" s="14" t="s">
        <v>156</v>
      </c>
      <c r="C43" s="6"/>
      <c r="D43" s="42"/>
      <c r="E43" s="42"/>
      <c r="F43" s="7"/>
      <c r="G43" s="15">
        <f t="shared" ref="G43" si="6">D43*F43</f>
        <v>0</v>
      </c>
    </row>
    <row r="44" spans="1:8" s="32" customFormat="1" x14ac:dyDescent="0.25">
      <c r="A44" s="33"/>
      <c r="B44" s="11" t="s">
        <v>157</v>
      </c>
      <c r="C44" s="66">
        <v>1</v>
      </c>
      <c r="D44" s="66" t="s">
        <v>2</v>
      </c>
      <c r="E44" s="42"/>
      <c r="F44" s="37"/>
      <c r="G44" s="15">
        <f>F44*C44</f>
        <v>0</v>
      </c>
    </row>
    <row r="45" spans="1:8" s="32" customFormat="1" x14ac:dyDescent="0.25">
      <c r="A45" s="33"/>
      <c r="B45" s="11" t="s">
        <v>158</v>
      </c>
      <c r="C45" s="66">
        <v>1</v>
      </c>
      <c r="D45" s="66" t="s">
        <v>2</v>
      </c>
      <c r="E45" s="42"/>
      <c r="F45" s="37"/>
      <c r="G45" s="15">
        <f>F45*C45</f>
        <v>0</v>
      </c>
    </row>
    <row r="46" spans="1:8" s="19" customFormat="1" ht="15" customHeight="1" x14ac:dyDescent="0.25">
      <c r="A46" s="117" t="s">
        <v>7</v>
      </c>
      <c r="B46" s="118"/>
      <c r="C46" s="118"/>
      <c r="D46" s="118"/>
      <c r="E46" s="119"/>
      <c r="F46" s="123">
        <f>SUM(G44:G45)</f>
        <v>0</v>
      </c>
      <c r="G46" s="124"/>
      <c r="H46" s="8"/>
    </row>
    <row r="47" spans="1:8" ht="15" customHeight="1" x14ac:dyDescent="0.25">
      <c r="A47" s="13"/>
      <c r="B47" s="14"/>
      <c r="C47" s="6"/>
      <c r="D47" s="42"/>
      <c r="E47" s="42"/>
      <c r="F47" s="7"/>
      <c r="G47" s="15"/>
    </row>
    <row r="48" spans="1:8" ht="15" customHeight="1" x14ac:dyDescent="0.25">
      <c r="A48" s="13" t="s">
        <v>55</v>
      </c>
      <c r="B48" s="67" t="s">
        <v>159</v>
      </c>
      <c r="C48" s="6"/>
      <c r="D48" s="42"/>
      <c r="E48" s="42"/>
      <c r="F48" s="7"/>
      <c r="G48" s="15">
        <f t="shared" ref="G48" si="7">D48*F48</f>
        <v>0</v>
      </c>
    </row>
    <row r="49" spans="1:8" s="32" customFormat="1" x14ac:dyDescent="0.25">
      <c r="A49" s="33"/>
      <c r="B49" s="68" t="s">
        <v>160</v>
      </c>
      <c r="C49" s="66">
        <v>1</v>
      </c>
      <c r="D49" s="66" t="s">
        <v>2</v>
      </c>
      <c r="E49" s="42"/>
      <c r="F49" s="37"/>
      <c r="G49" s="15">
        <f>F49*C49</f>
        <v>0</v>
      </c>
    </row>
    <row r="50" spans="1:8" s="19" customFormat="1" ht="15" customHeight="1" x14ac:dyDescent="0.25">
      <c r="A50" s="117" t="s">
        <v>7</v>
      </c>
      <c r="B50" s="118"/>
      <c r="C50" s="118"/>
      <c r="D50" s="118"/>
      <c r="E50" s="119"/>
      <c r="F50" s="123">
        <f>SUM(G49:G49)</f>
        <v>0</v>
      </c>
      <c r="G50" s="124"/>
      <c r="H50" s="8"/>
    </row>
    <row r="51" spans="1:8" ht="15" customHeight="1" x14ac:dyDescent="0.25">
      <c r="A51" s="13"/>
      <c r="B51" s="14"/>
      <c r="C51" s="6"/>
      <c r="D51" s="42"/>
      <c r="E51" s="42"/>
      <c r="F51" s="7"/>
      <c r="G51" s="15"/>
    </row>
    <row r="52" spans="1:8" ht="15" customHeight="1" x14ac:dyDescent="0.25">
      <c r="A52" s="13" t="s">
        <v>56</v>
      </c>
      <c r="B52" s="67" t="s">
        <v>161</v>
      </c>
      <c r="C52" s="6"/>
      <c r="D52" s="42"/>
      <c r="E52" s="42"/>
      <c r="F52" s="7"/>
      <c r="G52" s="15">
        <f t="shared" ref="G52" si="8">D52*F52</f>
        <v>0</v>
      </c>
    </row>
    <row r="53" spans="1:8" ht="15" customHeight="1" x14ac:dyDescent="0.25">
      <c r="A53" s="13"/>
      <c r="B53" s="69" t="s">
        <v>162</v>
      </c>
      <c r="C53" s="6"/>
      <c r="D53" s="42"/>
      <c r="E53" s="42"/>
      <c r="F53" s="7"/>
      <c r="G53" s="15"/>
    </row>
    <row r="54" spans="1:8" ht="15" customHeight="1" x14ac:dyDescent="0.25">
      <c r="A54" s="13"/>
      <c r="B54" s="70" t="s">
        <v>163</v>
      </c>
      <c r="C54" s="71">
        <v>33</v>
      </c>
      <c r="D54" s="72" t="s">
        <v>3</v>
      </c>
      <c r="E54" s="42"/>
      <c r="F54" s="7"/>
      <c r="G54" s="15">
        <f>F54*C54</f>
        <v>0</v>
      </c>
    </row>
    <row r="55" spans="1:8" ht="15" customHeight="1" x14ac:dyDescent="0.25">
      <c r="A55" s="13"/>
      <c r="B55" s="70" t="s">
        <v>164</v>
      </c>
      <c r="C55" s="71">
        <v>4</v>
      </c>
      <c r="D55" s="72" t="s">
        <v>3</v>
      </c>
      <c r="E55" s="42"/>
      <c r="F55" s="7"/>
      <c r="G55" s="15">
        <f t="shared" ref="G55" si="9">F55*C55</f>
        <v>0</v>
      </c>
    </row>
    <row r="56" spans="1:8" s="19" customFormat="1" ht="15" customHeight="1" x14ac:dyDescent="0.25">
      <c r="A56" s="117" t="s">
        <v>7</v>
      </c>
      <c r="B56" s="118"/>
      <c r="C56" s="118"/>
      <c r="D56" s="118"/>
      <c r="E56" s="119"/>
      <c r="F56" s="123">
        <f>SUM(G54:G55)</f>
        <v>0</v>
      </c>
      <c r="G56" s="124"/>
      <c r="H56" s="8"/>
    </row>
    <row r="57" spans="1:8" ht="15" customHeight="1" x14ac:dyDescent="0.25">
      <c r="A57" s="13"/>
      <c r="B57" s="14"/>
      <c r="C57" s="6"/>
      <c r="D57" s="42"/>
      <c r="E57" s="42"/>
      <c r="F57" s="7"/>
      <c r="G57" s="15"/>
    </row>
    <row r="58" spans="1:8" ht="15" customHeight="1" x14ac:dyDescent="0.25">
      <c r="A58" s="13" t="s">
        <v>165</v>
      </c>
      <c r="B58" s="67" t="s">
        <v>166</v>
      </c>
      <c r="C58" s="6"/>
      <c r="D58" s="42"/>
      <c r="E58" s="42"/>
      <c r="F58" s="7"/>
      <c r="G58" s="15">
        <f t="shared" ref="G58" si="10">D58*F58</f>
        <v>0</v>
      </c>
    </row>
    <row r="59" spans="1:8" ht="15" customHeight="1" x14ac:dyDescent="0.25">
      <c r="A59" s="13"/>
      <c r="B59" s="69" t="s">
        <v>162</v>
      </c>
      <c r="C59" s="71"/>
      <c r="D59" s="72"/>
      <c r="E59" s="42"/>
      <c r="F59" s="7"/>
      <c r="G59" s="15"/>
    </row>
    <row r="60" spans="1:8" ht="51" x14ac:dyDescent="0.25">
      <c r="A60" s="13"/>
      <c r="B60" s="73" t="s">
        <v>167</v>
      </c>
      <c r="C60" s="71">
        <v>17</v>
      </c>
      <c r="D60" s="72" t="s">
        <v>3</v>
      </c>
      <c r="E60" s="42"/>
      <c r="F60" s="7"/>
      <c r="G60" s="15">
        <f>F60*C60</f>
        <v>0</v>
      </c>
    </row>
    <row r="61" spans="1:8" ht="25.5" x14ac:dyDescent="0.25">
      <c r="A61" s="13"/>
      <c r="B61" s="70" t="s">
        <v>168</v>
      </c>
      <c r="C61" s="71">
        <v>3</v>
      </c>
      <c r="D61" s="72" t="s">
        <v>3</v>
      </c>
      <c r="E61" s="42"/>
      <c r="F61" s="7"/>
      <c r="G61" s="15">
        <f t="shared" ref="G61:G65" si="11">F61*C61</f>
        <v>0</v>
      </c>
    </row>
    <row r="62" spans="1:8" ht="15" customHeight="1" x14ac:dyDescent="0.25">
      <c r="A62" s="13"/>
      <c r="B62" s="70" t="s">
        <v>169</v>
      </c>
      <c r="C62" s="71">
        <v>3</v>
      </c>
      <c r="D62" s="72" t="s">
        <v>3</v>
      </c>
      <c r="E62" s="42"/>
      <c r="F62" s="7"/>
      <c r="G62" s="15">
        <f t="shared" si="11"/>
        <v>0</v>
      </c>
    </row>
    <row r="63" spans="1:8" ht="15" customHeight="1" x14ac:dyDescent="0.25">
      <c r="A63" s="13"/>
      <c r="B63" s="70" t="s">
        <v>170</v>
      </c>
      <c r="C63" s="71">
        <v>1</v>
      </c>
      <c r="D63" s="72" t="s">
        <v>3</v>
      </c>
      <c r="E63" s="42"/>
      <c r="F63" s="7"/>
      <c r="G63" s="15">
        <f t="shared" si="11"/>
        <v>0</v>
      </c>
    </row>
    <row r="64" spans="1:8" ht="15" customHeight="1" x14ac:dyDescent="0.25">
      <c r="A64" s="13"/>
      <c r="B64" s="70" t="s">
        <v>171</v>
      </c>
      <c r="C64" s="71">
        <v>1</v>
      </c>
      <c r="D64" s="72" t="s">
        <v>3</v>
      </c>
      <c r="E64" s="42"/>
      <c r="F64" s="7"/>
      <c r="G64" s="15">
        <f t="shared" si="11"/>
        <v>0</v>
      </c>
    </row>
    <row r="65" spans="1:8" ht="15" customHeight="1" x14ac:dyDescent="0.25">
      <c r="A65" s="13"/>
      <c r="B65" s="70" t="s">
        <v>172</v>
      </c>
      <c r="C65" s="71">
        <v>1</v>
      </c>
      <c r="D65" s="72" t="s">
        <v>3</v>
      </c>
      <c r="E65" s="42"/>
      <c r="F65" s="7"/>
      <c r="G65" s="15">
        <f t="shared" si="11"/>
        <v>0</v>
      </c>
    </row>
    <row r="66" spans="1:8" s="19" customFormat="1" ht="15" customHeight="1" x14ac:dyDescent="0.25">
      <c r="A66" s="117" t="s">
        <v>7</v>
      </c>
      <c r="B66" s="118"/>
      <c r="C66" s="118"/>
      <c r="D66" s="118"/>
      <c r="E66" s="119"/>
      <c r="F66" s="123">
        <f>SUM(G60:G65)</f>
        <v>0</v>
      </c>
      <c r="G66" s="124"/>
      <c r="H66" s="8"/>
    </row>
    <row r="67" spans="1:8" ht="15" customHeight="1" x14ac:dyDescent="0.25">
      <c r="A67" s="13"/>
      <c r="B67" s="14"/>
      <c r="C67" s="6"/>
      <c r="D67" s="42"/>
      <c r="E67" s="42"/>
      <c r="F67" s="7"/>
      <c r="G67" s="15"/>
    </row>
    <row r="68" spans="1:8" ht="15" customHeight="1" x14ac:dyDescent="0.25">
      <c r="A68" s="13" t="s">
        <v>173</v>
      </c>
      <c r="B68" s="67" t="s">
        <v>69</v>
      </c>
      <c r="C68" s="6"/>
      <c r="D68" s="42"/>
      <c r="E68" s="42"/>
      <c r="F68" s="7"/>
      <c r="G68" s="15">
        <f t="shared" ref="G68" si="12">D68*F68</f>
        <v>0</v>
      </c>
    </row>
    <row r="69" spans="1:8" ht="15" customHeight="1" x14ac:dyDescent="0.25">
      <c r="A69" s="13"/>
      <c r="B69" s="69" t="s">
        <v>162</v>
      </c>
      <c r="C69" s="71"/>
      <c r="D69" s="72"/>
      <c r="E69" s="42"/>
      <c r="F69" s="7"/>
      <c r="G69" s="15"/>
    </row>
    <row r="70" spans="1:8" x14ac:dyDescent="0.25">
      <c r="A70" s="13"/>
      <c r="B70" s="70" t="s">
        <v>176</v>
      </c>
      <c r="C70" s="71">
        <v>1</v>
      </c>
      <c r="D70" s="72" t="s">
        <v>3</v>
      </c>
      <c r="E70" s="42"/>
      <c r="F70" s="7"/>
      <c r="G70" s="15">
        <f>F70*C70</f>
        <v>0</v>
      </c>
    </row>
    <row r="71" spans="1:8" x14ac:dyDescent="0.25">
      <c r="A71" s="13"/>
      <c r="B71" s="70" t="s">
        <v>343</v>
      </c>
      <c r="C71" s="71">
        <v>1</v>
      </c>
      <c r="D71" s="72" t="s">
        <v>3</v>
      </c>
      <c r="E71" s="42"/>
      <c r="F71" s="7"/>
      <c r="G71" s="15">
        <f>F71*C71</f>
        <v>0</v>
      </c>
    </row>
    <row r="72" spans="1:8" s="19" customFormat="1" ht="15" customHeight="1" x14ac:dyDescent="0.25">
      <c r="A72" s="117" t="s">
        <v>7</v>
      </c>
      <c r="B72" s="118"/>
      <c r="C72" s="118"/>
      <c r="D72" s="118"/>
      <c r="E72" s="119"/>
      <c r="F72" s="123">
        <f>SUM(G70:G71)</f>
        <v>0</v>
      </c>
      <c r="G72" s="124"/>
      <c r="H72" s="8"/>
    </row>
    <row r="73" spans="1:8" ht="15" customHeight="1" x14ac:dyDescent="0.25">
      <c r="A73" s="13"/>
      <c r="B73" s="14"/>
      <c r="C73" s="6"/>
      <c r="D73" s="42"/>
      <c r="E73" s="42"/>
      <c r="F73" s="7"/>
      <c r="G73" s="15"/>
    </row>
    <row r="74" spans="1:8" ht="15" customHeight="1" x14ac:dyDescent="0.25">
      <c r="A74" s="13" t="s">
        <v>174</v>
      </c>
      <c r="B74" s="67" t="s">
        <v>175</v>
      </c>
      <c r="C74" s="6"/>
      <c r="D74" s="42"/>
      <c r="E74" s="42"/>
      <c r="F74" s="7"/>
      <c r="G74" s="15">
        <f t="shared" ref="G74" si="13">D74*F74</f>
        <v>0</v>
      </c>
    </row>
    <row r="75" spans="1:8" x14ac:dyDescent="0.25">
      <c r="A75" s="16"/>
      <c r="B75" s="18"/>
      <c r="C75" s="142" t="s">
        <v>177</v>
      </c>
      <c r="D75" s="143"/>
      <c r="E75" s="143"/>
      <c r="F75" s="143"/>
      <c r="G75" s="144"/>
    </row>
    <row r="76" spans="1:8" ht="15" customHeight="1" x14ac:dyDescent="0.25">
      <c r="A76" s="13"/>
      <c r="B76" s="14"/>
      <c r="C76" s="6"/>
      <c r="D76" s="42"/>
      <c r="E76" s="42"/>
      <c r="F76" s="7"/>
      <c r="G76" s="15"/>
    </row>
    <row r="77" spans="1:8" ht="15" customHeight="1" x14ac:dyDescent="0.25">
      <c r="A77" s="13" t="s">
        <v>57</v>
      </c>
      <c r="B77" s="67" t="s">
        <v>73</v>
      </c>
      <c r="C77" s="6"/>
      <c r="D77" s="42"/>
      <c r="E77" s="42"/>
      <c r="F77" s="7"/>
      <c r="G77" s="15">
        <f t="shared" ref="G77" si="14">D77*F77</f>
        <v>0</v>
      </c>
    </row>
    <row r="78" spans="1:8" x14ac:dyDescent="0.25">
      <c r="A78" s="16"/>
      <c r="B78" s="18"/>
      <c r="C78" s="142" t="s">
        <v>19</v>
      </c>
      <c r="D78" s="143"/>
      <c r="E78" s="143"/>
      <c r="F78" s="143"/>
      <c r="G78" s="144"/>
    </row>
    <row r="79" spans="1:8" ht="15" customHeight="1" x14ac:dyDescent="0.25">
      <c r="A79" s="13"/>
      <c r="B79" s="14"/>
      <c r="C79" s="6"/>
      <c r="D79" s="42"/>
      <c r="E79" s="42"/>
      <c r="F79" s="7"/>
      <c r="G79" s="15"/>
    </row>
    <row r="80" spans="1:8" ht="15" customHeight="1" x14ac:dyDescent="0.25">
      <c r="A80" s="13" t="s">
        <v>179</v>
      </c>
      <c r="B80" s="67" t="s">
        <v>20</v>
      </c>
      <c r="C80" s="6"/>
      <c r="D80" s="42"/>
      <c r="E80" s="42"/>
      <c r="F80" s="7"/>
      <c r="G80" s="15">
        <f t="shared" ref="G80" si="15">D80*F80</f>
        <v>0</v>
      </c>
    </row>
    <row r="81" spans="1:8" x14ac:dyDescent="0.25">
      <c r="A81" s="13"/>
      <c r="B81" s="68" t="s">
        <v>345</v>
      </c>
      <c r="C81" s="71">
        <v>53</v>
      </c>
      <c r="D81" s="72" t="s">
        <v>15</v>
      </c>
      <c r="E81" s="42"/>
      <c r="F81" s="7"/>
      <c r="G81" s="15">
        <f>F81*C81</f>
        <v>0</v>
      </c>
    </row>
    <row r="82" spans="1:8" x14ac:dyDescent="0.25">
      <c r="A82" s="13"/>
      <c r="B82" s="68" t="s">
        <v>178</v>
      </c>
      <c r="C82" s="71">
        <v>11</v>
      </c>
      <c r="D82" s="72" t="s">
        <v>3</v>
      </c>
      <c r="E82" s="42"/>
      <c r="F82" s="7"/>
      <c r="G82" s="15">
        <f t="shared" ref="G82:G85" si="16">F82*C82</f>
        <v>0</v>
      </c>
    </row>
    <row r="83" spans="1:8" x14ac:dyDescent="0.25">
      <c r="A83" s="13"/>
      <c r="B83" s="68" t="s">
        <v>346</v>
      </c>
      <c r="C83" s="71">
        <v>1</v>
      </c>
      <c r="D83" s="72" t="s">
        <v>2</v>
      </c>
      <c r="E83" s="42"/>
      <c r="F83" s="7"/>
      <c r="G83" s="15">
        <f t="shared" ref="G83" si="17">F83*C83</f>
        <v>0</v>
      </c>
    </row>
    <row r="84" spans="1:8" x14ac:dyDescent="0.25">
      <c r="A84" s="13"/>
      <c r="B84" s="68" t="s">
        <v>347</v>
      </c>
      <c r="C84" s="71">
        <v>1</v>
      </c>
      <c r="D84" s="72" t="s">
        <v>2</v>
      </c>
      <c r="E84" s="42"/>
      <c r="F84" s="7"/>
      <c r="G84" s="15">
        <f t="shared" ref="G84" si="18">F84*C84</f>
        <v>0</v>
      </c>
    </row>
    <row r="85" spans="1:8" ht="25.5" x14ac:dyDescent="0.25">
      <c r="A85" s="13"/>
      <c r="B85" s="68" t="s">
        <v>180</v>
      </c>
      <c r="C85" s="71">
        <v>40</v>
      </c>
      <c r="D85" s="72" t="s">
        <v>15</v>
      </c>
      <c r="E85" s="42"/>
      <c r="F85" s="7"/>
      <c r="G85" s="15">
        <f t="shared" si="16"/>
        <v>0</v>
      </c>
    </row>
    <row r="86" spans="1:8" s="19" customFormat="1" ht="15" customHeight="1" x14ac:dyDescent="0.25">
      <c r="A86" s="117" t="s">
        <v>7</v>
      </c>
      <c r="B86" s="118"/>
      <c r="C86" s="118"/>
      <c r="D86" s="118"/>
      <c r="E86" s="119"/>
      <c r="F86" s="123">
        <f>SUM(G81:G85)</f>
        <v>0</v>
      </c>
      <c r="G86" s="124"/>
      <c r="H86" s="8"/>
    </row>
    <row r="87" spans="1:8" ht="15" customHeight="1" x14ac:dyDescent="0.25">
      <c r="A87" s="13"/>
      <c r="B87" s="14"/>
      <c r="C87" s="6"/>
      <c r="D87" s="42"/>
      <c r="E87" s="42"/>
      <c r="F87" s="7"/>
      <c r="G87" s="15"/>
    </row>
    <row r="88" spans="1:8" ht="15" customHeight="1" x14ac:dyDescent="0.25">
      <c r="A88" s="13" t="s">
        <v>58</v>
      </c>
      <c r="B88" s="67" t="s">
        <v>109</v>
      </c>
      <c r="C88" s="6"/>
      <c r="D88" s="42"/>
      <c r="E88" s="42"/>
      <c r="F88" s="7"/>
      <c r="G88" s="15">
        <f t="shared" ref="G88" si="19">D88*F88</f>
        <v>0</v>
      </c>
    </row>
    <row r="89" spans="1:8" x14ac:dyDescent="0.25">
      <c r="A89" s="16"/>
      <c r="B89" s="18"/>
      <c r="C89" s="142" t="s">
        <v>19</v>
      </c>
      <c r="D89" s="143"/>
      <c r="E89" s="143"/>
      <c r="F89" s="143"/>
      <c r="G89" s="144"/>
    </row>
    <row r="90" spans="1:8" ht="15" customHeight="1" x14ac:dyDescent="0.25">
      <c r="A90" s="13"/>
      <c r="B90" s="14"/>
      <c r="C90" s="6"/>
      <c r="D90" s="42"/>
      <c r="E90" s="42"/>
      <c r="F90" s="7"/>
      <c r="G90" s="15"/>
    </row>
    <row r="91" spans="1:8" ht="15" customHeight="1" x14ac:dyDescent="0.25">
      <c r="A91" s="13" t="s">
        <v>59</v>
      </c>
      <c r="B91" s="67" t="s">
        <v>181</v>
      </c>
      <c r="C91" s="6"/>
      <c r="D91" s="42"/>
      <c r="E91" s="42"/>
      <c r="F91" s="7"/>
      <c r="G91" s="15">
        <f t="shared" ref="G91" si="20">D91*F91</f>
        <v>0</v>
      </c>
    </row>
    <row r="92" spans="1:8" ht="15" customHeight="1" x14ac:dyDescent="0.25">
      <c r="A92" s="13"/>
      <c r="B92" s="69" t="s">
        <v>182</v>
      </c>
      <c r="C92" s="71"/>
      <c r="D92" s="72"/>
      <c r="E92" s="42"/>
      <c r="F92" s="7"/>
      <c r="G92" s="15"/>
    </row>
    <row r="93" spans="1:8" ht="15" customHeight="1" x14ac:dyDescent="0.25">
      <c r="A93" s="13"/>
      <c r="B93" s="74" t="s">
        <v>183</v>
      </c>
      <c r="C93" s="142" t="s">
        <v>189</v>
      </c>
      <c r="D93" s="143"/>
      <c r="E93" s="143"/>
      <c r="F93" s="143"/>
      <c r="G93" s="144"/>
    </row>
    <row r="94" spans="1:8" ht="15" customHeight="1" x14ac:dyDescent="0.25">
      <c r="A94" s="13"/>
      <c r="B94" s="74" t="s">
        <v>184</v>
      </c>
      <c r="C94" s="142" t="s">
        <v>189</v>
      </c>
      <c r="D94" s="143"/>
      <c r="E94" s="143"/>
      <c r="F94" s="143"/>
      <c r="G94" s="144"/>
    </row>
    <row r="95" spans="1:8" ht="15" customHeight="1" x14ac:dyDescent="0.25">
      <c r="A95" s="13"/>
      <c r="B95" s="74" t="s">
        <v>190</v>
      </c>
      <c r="C95" s="75">
        <v>4</v>
      </c>
      <c r="D95" s="76" t="s">
        <v>3</v>
      </c>
      <c r="E95" s="42"/>
      <c r="F95" s="7"/>
      <c r="G95" s="15">
        <f t="shared" ref="G95:G96" si="21">F95*C95</f>
        <v>0</v>
      </c>
    </row>
    <row r="96" spans="1:8" ht="15" customHeight="1" x14ac:dyDescent="0.25">
      <c r="A96" s="13"/>
      <c r="B96" s="74" t="s">
        <v>185</v>
      </c>
      <c r="C96" s="75">
        <v>2</v>
      </c>
      <c r="D96" s="76" t="s">
        <v>3</v>
      </c>
      <c r="E96" s="42"/>
      <c r="F96" s="7"/>
      <c r="G96" s="15">
        <f t="shared" si="21"/>
        <v>0</v>
      </c>
    </row>
    <row r="97" spans="1:8" x14ac:dyDescent="0.25">
      <c r="A97" s="13"/>
      <c r="B97" s="74" t="s">
        <v>186</v>
      </c>
      <c r="C97" s="75">
        <v>1</v>
      </c>
      <c r="D97" s="76" t="s">
        <v>2</v>
      </c>
      <c r="E97" s="42"/>
      <c r="F97" s="7"/>
      <c r="G97" s="15">
        <f>F97*C97</f>
        <v>0</v>
      </c>
    </row>
    <row r="98" spans="1:8" x14ac:dyDescent="0.25">
      <c r="A98" s="13"/>
      <c r="B98" s="74" t="s">
        <v>187</v>
      </c>
      <c r="C98" s="75">
        <v>1</v>
      </c>
      <c r="D98" s="76" t="s">
        <v>2</v>
      </c>
      <c r="E98" s="42"/>
      <c r="F98" s="7"/>
      <c r="G98" s="15">
        <f t="shared" ref="G98:G99" si="22">F98*C98</f>
        <v>0</v>
      </c>
    </row>
    <row r="99" spans="1:8" x14ac:dyDescent="0.25">
      <c r="A99" s="13"/>
      <c r="B99" s="74" t="s">
        <v>188</v>
      </c>
      <c r="C99" s="75">
        <v>1</v>
      </c>
      <c r="D99" s="76" t="s">
        <v>2</v>
      </c>
      <c r="E99" s="42"/>
      <c r="F99" s="7"/>
      <c r="G99" s="15">
        <f t="shared" si="22"/>
        <v>0</v>
      </c>
    </row>
    <row r="100" spans="1:8" s="19" customFormat="1" ht="15" customHeight="1" x14ac:dyDescent="0.25">
      <c r="A100" s="117" t="s">
        <v>7</v>
      </c>
      <c r="B100" s="118"/>
      <c r="C100" s="118"/>
      <c r="D100" s="118"/>
      <c r="E100" s="119"/>
      <c r="F100" s="123">
        <f>SUM(G95:G99)</f>
        <v>0</v>
      </c>
      <c r="G100" s="124"/>
      <c r="H100" s="8"/>
    </row>
    <row r="101" spans="1:8" ht="15" customHeight="1" x14ac:dyDescent="0.25">
      <c r="A101" s="13"/>
      <c r="B101" s="14"/>
      <c r="C101" s="6"/>
      <c r="D101" s="42"/>
      <c r="E101" s="42"/>
      <c r="F101" s="7"/>
      <c r="G101" s="15"/>
    </row>
    <row r="102" spans="1:8" ht="15" customHeight="1" x14ac:dyDescent="0.25">
      <c r="A102" s="13" t="s">
        <v>60</v>
      </c>
      <c r="B102" s="67" t="s">
        <v>191</v>
      </c>
      <c r="C102" s="6"/>
      <c r="D102" s="42"/>
      <c r="E102" s="42"/>
      <c r="F102" s="7"/>
      <c r="G102" s="15">
        <f t="shared" ref="G102" si="23">D102*F102</f>
        <v>0</v>
      </c>
    </row>
    <row r="103" spans="1:8" ht="15" customHeight="1" x14ac:dyDescent="0.25">
      <c r="A103" s="13"/>
      <c r="B103" s="77" t="s">
        <v>298</v>
      </c>
      <c r="C103" s="71"/>
      <c r="D103" s="72"/>
      <c r="E103" s="42"/>
      <c r="F103" s="7"/>
      <c r="G103" s="15"/>
    </row>
    <row r="104" spans="1:8" ht="15" customHeight="1" x14ac:dyDescent="0.25">
      <c r="A104" s="13"/>
      <c r="B104" s="74" t="s">
        <v>192</v>
      </c>
      <c r="C104" s="71">
        <v>1</v>
      </c>
      <c r="D104" s="72" t="s">
        <v>2</v>
      </c>
      <c r="E104" s="42"/>
      <c r="F104" s="5"/>
      <c r="G104" s="15">
        <f t="shared" ref="G104:G110" si="24">F104*C104</f>
        <v>0</v>
      </c>
    </row>
    <row r="105" spans="1:8" ht="15" customHeight="1" x14ac:dyDescent="0.25">
      <c r="A105" s="13"/>
      <c r="B105" s="74" t="s">
        <v>195</v>
      </c>
      <c r="C105" s="71">
        <v>11</v>
      </c>
      <c r="D105" s="72" t="s">
        <v>3</v>
      </c>
      <c r="E105" s="42"/>
      <c r="F105" s="7"/>
      <c r="G105" s="15">
        <f t="shared" si="24"/>
        <v>0</v>
      </c>
    </row>
    <row r="106" spans="1:8" ht="26.25" customHeight="1" x14ac:dyDescent="0.25">
      <c r="A106" s="13"/>
      <c r="B106" s="70" t="s">
        <v>196</v>
      </c>
      <c r="C106" s="71">
        <v>11</v>
      </c>
      <c r="D106" s="72" t="s">
        <v>2</v>
      </c>
      <c r="E106" s="42"/>
      <c r="F106" s="7"/>
      <c r="G106" s="15">
        <f t="shared" si="24"/>
        <v>0</v>
      </c>
    </row>
    <row r="107" spans="1:8" ht="15" customHeight="1" x14ac:dyDescent="0.25">
      <c r="A107" s="13"/>
      <c r="B107" s="74" t="s">
        <v>197</v>
      </c>
      <c r="C107" s="71">
        <v>1</v>
      </c>
      <c r="D107" s="72" t="s">
        <v>2</v>
      </c>
      <c r="E107" s="42"/>
      <c r="F107" s="7"/>
      <c r="G107" s="15">
        <f t="shared" si="24"/>
        <v>0</v>
      </c>
    </row>
    <row r="108" spans="1:8" ht="15" customHeight="1" x14ac:dyDescent="0.25">
      <c r="A108" s="13"/>
      <c r="B108" s="77" t="s">
        <v>193</v>
      </c>
      <c r="C108" s="71"/>
      <c r="D108" s="72"/>
      <c r="E108" s="42"/>
      <c r="F108" s="7"/>
      <c r="G108" s="15">
        <f t="shared" si="24"/>
        <v>0</v>
      </c>
    </row>
    <row r="109" spans="1:8" ht="15" customHeight="1" x14ac:dyDescent="0.25">
      <c r="A109" s="13"/>
      <c r="B109" s="74" t="s">
        <v>194</v>
      </c>
      <c r="C109" s="75">
        <v>1</v>
      </c>
      <c r="D109" s="76" t="s">
        <v>2</v>
      </c>
      <c r="E109" s="42"/>
      <c r="F109" s="7"/>
      <c r="G109" s="15">
        <f t="shared" si="24"/>
        <v>0</v>
      </c>
    </row>
    <row r="110" spans="1:8" ht="38.25" customHeight="1" x14ac:dyDescent="0.25">
      <c r="A110" s="13"/>
      <c r="B110" s="74" t="s">
        <v>299</v>
      </c>
      <c r="C110" s="75">
        <v>1</v>
      </c>
      <c r="D110" s="76" t="s">
        <v>2</v>
      </c>
      <c r="E110" s="42"/>
      <c r="F110" s="7"/>
      <c r="G110" s="15">
        <f t="shared" si="24"/>
        <v>0</v>
      </c>
    </row>
    <row r="111" spans="1:8" x14ac:dyDescent="0.25">
      <c r="A111" s="13"/>
      <c r="B111" s="74" t="s">
        <v>198</v>
      </c>
      <c r="C111" s="71">
        <v>23</v>
      </c>
      <c r="D111" s="72" t="s">
        <v>3</v>
      </c>
      <c r="E111" s="42"/>
      <c r="F111" s="7"/>
      <c r="G111" s="15">
        <f>F111*C111</f>
        <v>0</v>
      </c>
    </row>
    <row r="112" spans="1:8" ht="25.5" x14ac:dyDescent="0.25">
      <c r="A112" s="13"/>
      <c r="B112" s="70" t="s">
        <v>196</v>
      </c>
      <c r="C112" s="71">
        <v>23</v>
      </c>
      <c r="D112" s="72" t="s">
        <v>2</v>
      </c>
      <c r="E112" s="42"/>
      <c r="F112" s="7"/>
      <c r="G112" s="15">
        <f t="shared" ref="G112:G113" si="25">F112*C112</f>
        <v>0</v>
      </c>
    </row>
    <row r="113" spans="1:8" x14ac:dyDescent="0.25">
      <c r="A113" s="13"/>
      <c r="B113" s="74" t="s">
        <v>197</v>
      </c>
      <c r="C113" s="71">
        <v>1</v>
      </c>
      <c r="D113" s="72" t="s">
        <v>2</v>
      </c>
      <c r="E113" s="42"/>
      <c r="F113" s="7"/>
      <c r="G113" s="15">
        <f t="shared" si="25"/>
        <v>0</v>
      </c>
    </row>
    <row r="114" spans="1:8" s="19" customFormat="1" ht="15" customHeight="1" x14ac:dyDescent="0.25">
      <c r="A114" s="117" t="s">
        <v>7</v>
      </c>
      <c r="B114" s="118"/>
      <c r="C114" s="118"/>
      <c r="D114" s="118"/>
      <c r="E114" s="119"/>
      <c r="F114" s="123">
        <f>SUM(G104:G113)</f>
        <v>0</v>
      </c>
      <c r="G114" s="124"/>
      <c r="H114" s="8"/>
    </row>
    <row r="115" spans="1:8" ht="15" customHeight="1" x14ac:dyDescent="0.25">
      <c r="A115" s="13"/>
      <c r="B115" s="14"/>
      <c r="C115" s="6"/>
      <c r="D115" s="42"/>
      <c r="E115" s="42"/>
      <c r="F115" s="7"/>
      <c r="G115" s="15"/>
    </row>
    <row r="116" spans="1:8" ht="15" customHeight="1" x14ac:dyDescent="0.25">
      <c r="A116" s="13" t="s">
        <v>63</v>
      </c>
      <c r="B116" s="67" t="s">
        <v>104</v>
      </c>
      <c r="C116" s="6"/>
      <c r="D116" s="42"/>
      <c r="E116" s="42"/>
      <c r="F116" s="7"/>
      <c r="G116" s="15">
        <f t="shared" ref="G116" si="26">D116*F116</f>
        <v>0</v>
      </c>
    </row>
    <row r="117" spans="1:8" x14ac:dyDescent="0.25">
      <c r="A117" s="13"/>
      <c r="B117" s="74" t="s">
        <v>199</v>
      </c>
      <c r="C117" s="71">
        <v>1</v>
      </c>
      <c r="D117" s="72" t="s">
        <v>3</v>
      </c>
      <c r="E117" s="42"/>
      <c r="F117" s="7"/>
      <c r="G117" s="15">
        <f>F117*C117</f>
        <v>0</v>
      </c>
    </row>
    <row r="118" spans="1:8" s="19" customFormat="1" ht="15" customHeight="1" x14ac:dyDescent="0.25">
      <c r="A118" s="117" t="s">
        <v>7</v>
      </c>
      <c r="B118" s="118"/>
      <c r="C118" s="118"/>
      <c r="D118" s="118"/>
      <c r="E118" s="119"/>
      <c r="F118" s="123">
        <f>SUM(G117:G117)</f>
        <v>0</v>
      </c>
      <c r="G118" s="124"/>
      <c r="H118" s="8"/>
    </row>
    <row r="119" spans="1:8" ht="15" customHeight="1" x14ac:dyDescent="0.25">
      <c r="A119" s="13"/>
      <c r="B119" s="14"/>
      <c r="C119" s="6"/>
      <c r="D119" s="42"/>
      <c r="E119" s="42"/>
      <c r="F119" s="7"/>
      <c r="G119" s="15"/>
    </row>
    <row r="120" spans="1:8" ht="15" customHeight="1" x14ac:dyDescent="0.25">
      <c r="A120" s="13" t="s">
        <v>66</v>
      </c>
      <c r="B120" s="67" t="s">
        <v>25</v>
      </c>
      <c r="C120" s="6"/>
      <c r="D120" s="42"/>
      <c r="E120" s="42"/>
      <c r="F120" s="7"/>
      <c r="G120" s="15">
        <f t="shared" ref="G120" si="27">D120*F120</f>
        <v>0</v>
      </c>
    </row>
    <row r="121" spans="1:8" x14ac:dyDescent="0.25">
      <c r="A121" s="16"/>
      <c r="B121" s="18"/>
      <c r="C121" s="142" t="s">
        <v>177</v>
      </c>
      <c r="D121" s="143"/>
      <c r="E121" s="143"/>
      <c r="F121" s="143"/>
      <c r="G121" s="144"/>
    </row>
    <row r="122" spans="1:8" ht="15" customHeight="1" x14ac:dyDescent="0.25">
      <c r="A122" s="13"/>
      <c r="B122" s="14"/>
      <c r="C122" s="6"/>
      <c r="D122" s="42"/>
      <c r="E122" s="42"/>
      <c r="F122" s="7"/>
      <c r="G122" s="15"/>
    </row>
    <row r="123" spans="1:8" ht="15" customHeight="1" x14ac:dyDescent="0.25">
      <c r="A123" s="13" t="s">
        <v>68</v>
      </c>
      <c r="B123" s="67" t="s">
        <v>200</v>
      </c>
      <c r="C123" s="6"/>
      <c r="D123" s="42"/>
      <c r="E123" s="42"/>
      <c r="F123" s="7"/>
      <c r="G123" s="15">
        <f t="shared" ref="G123" si="28">D123*F123</f>
        <v>0</v>
      </c>
    </row>
    <row r="124" spans="1:8" x14ac:dyDescent="0.25">
      <c r="A124" s="16"/>
      <c r="B124" s="18"/>
      <c r="C124" s="142" t="s">
        <v>177</v>
      </c>
      <c r="D124" s="143"/>
      <c r="E124" s="143"/>
      <c r="F124" s="143"/>
      <c r="G124" s="144"/>
    </row>
    <row r="125" spans="1:8" ht="15" customHeight="1" x14ac:dyDescent="0.25">
      <c r="A125" s="13"/>
      <c r="B125" s="14"/>
      <c r="C125" s="6"/>
      <c r="D125" s="42"/>
      <c r="E125" s="42"/>
      <c r="F125" s="7"/>
      <c r="G125" s="15"/>
    </row>
    <row r="126" spans="1:8" ht="15" customHeight="1" x14ac:dyDescent="0.25">
      <c r="A126" s="13" t="s">
        <v>72</v>
      </c>
      <c r="B126" s="67" t="s">
        <v>201</v>
      </c>
      <c r="C126" s="6"/>
      <c r="D126" s="42"/>
      <c r="E126" s="42"/>
      <c r="F126" s="7"/>
      <c r="G126" s="15">
        <f t="shared" ref="G126" si="29">D126*F126</f>
        <v>0</v>
      </c>
    </row>
    <row r="127" spans="1:8" x14ac:dyDescent="0.25">
      <c r="A127" s="16"/>
      <c r="B127" s="18"/>
      <c r="C127" s="142" t="s">
        <v>177</v>
      </c>
      <c r="D127" s="143"/>
      <c r="E127" s="143"/>
      <c r="F127" s="143"/>
      <c r="G127" s="144"/>
    </row>
    <row r="128" spans="1:8" ht="15" customHeight="1" x14ac:dyDescent="0.25">
      <c r="A128" s="13"/>
      <c r="B128" s="14"/>
      <c r="C128" s="6"/>
      <c r="D128" s="42"/>
      <c r="E128" s="42"/>
      <c r="F128" s="7"/>
      <c r="G128" s="15"/>
    </row>
    <row r="129" spans="1:8" ht="15" customHeight="1" x14ac:dyDescent="0.25">
      <c r="A129" s="13" t="s">
        <v>74</v>
      </c>
      <c r="B129" s="67" t="s">
        <v>202</v>
      </c>
      <c r="C129" s="6"/>
      <c r="D129" s="42"/>
      <c r="E129" s="42"/>
      <c r="F129" s="7"/>
      <c r="G129" s="15">
        <f t="shared" ref="G129" si="30">D129*F129</f>
        <v>0</v>
      </c>
    </row>
    <row r="130" spans="1:8" x14ac:dyDescent="0.25">
      <c r="A130" s="16"/>
      <c r="B130" s="18"/>
      <c r="C130" s="142" t="s">
        <v>177</v>
      </c>
      <c r="D130" s="143"/>
      <c r="E130" s="143"/>
      <c r="F130" s="143"/>
      <c r="G130" s="144"/>
    </row>
    <row r="131" spans="1:8" ht="15" customHeight="1" x14ac:dyDescent="0.25">
      <c r="A131" s="13"/>
      <c r="B131" s="14"/>
      <c r="C131" s="6"/>
      <c r="D131" s="42"/>
      <c r="E131" s="42"/>
      <c r="F131" s="7"/>
      <c r="G131" s="15"/>
    </row>
    <row r="132" spans="1:8" ht="15" customHeight="1" x14ac:dyDescent="0.25">
      <c r="A132" s="13" t="s">
        <v>76</v>
      </c>
      <c r="B132" s="78" t="s">
        <v>203</v>
      </c>
      <c r="C132" s="6"/>
      <c r="D132" s="42"/>
      <c r="E132" s="42"/>
      <c r="F132" s="7"/>
      <c r="G132" s="15">
        <f t="shared" ref="G132" si="31">D132*F132</f>
        <v>0</v>
      </c>
    </row>
    <row r="133" spans="1:8" x14ac:dyDescent="0.25">
      <c r="A133" s="16"/>
      <c r="B133" s="18"/>
      <c r="C133" s="142" t="s">
        <v>177</v>
      </c>
      <c r="D133" s="143"/>
      <c r="E133" s="143"/>
      <c r="F133" s="143"/>
      <c r="G133" s="144"/>
    </row>
    <row r="134" spans="1:8" ht="15" customHeight="1" x14ac:dyDescent="0.25">
      <c r="A134" s="13"/>
      <c r="B134" s="14"/>
      <c r="C134" s="6"/>
      <c r="D134" s="42"/>
      <c r="E134" s="42"/>
      <c r="F134" s="7"/>
      <c r="G134" s="15"/>
    </row>
    <row r="135" spans="1:8" ht="15" customHeight="1" x14ac:dyDescent="0.25">
      <c r="A135" s="13" t="s">
        <v>204</v>
      </c>
      <c r="B135" s="67" t="s">
        <v>33</v>
      </c>
      <c r="C135" s="6"/>
      <c r="D135" s="42"/>
      <c r="E135" s="42"/>
      <c r="F135" s="7"/>
      <c r="G135" s="15">
        <f t="shared" ref="G135" si="32">D135*F135</f>
        <v>0</v>
      </c>
    </row>
    <row r="136" spans="1:8" ht="76.5" x14ac:dyDescent="0.25">
      <c r="A136" s="13"/>
      <c r="B136" s="74" t="s">
        <v>205</v>
      </c>
      <c r="C136" s="71">
        <v>60</v>
      </c>
      <c r="D136" s="72" t="s">
        <v>141</v>
      </c>
      <c r="E136" s="42"/>
      <c r="F136" s="7"/>
      <c r="G136" s="15">
        <f>F136*C136</f>
        <v>0</v>
      </c>
    </row>
    <row r="137" spans="1:8" s="19" customFormat="1" ht="15" customHeight="1" x14ac:dyDescent="0.25">
      <c r="A137" s="117" t="s">
        <v>7</v>
      </c>
      <c r="B137" s="118"/>
      <c r="C137" s="118"/>
      <c r="D137" s="118"/>
      <c r="E137" s="119"/>
      <c r="F137" s="123">
        <f>SUM(G136)</f>
        <v>0</v>
      </c>
      <c r="G137" s="124"/>
      <c r="H137" s="8"/>
    </row>
    <row r="138" spans="1:8" ht="15" customHeight="1" x14ac:dyDescent="0.25">
      <c r="A138" s="13"/>
      <c r="B138" s="14"/>
      <c r="C138" s="6"/>
      <c r="D138" s="42"/>
      <c r="E138" s="42"/>
      <c r="F138" s="7"/>
      <c r="G138" s="15"/>
    </row>
    <row r="139" spans="1:8" ht="15" customHeight="1" x14ac:dyDescent="0.25">
      <c r="A139" s="12"/>
      <c r="B139" s="2"/>
      <c r="C139" s="3"/>
      <c r="D139" s="41"/>
      <c r="E139" s="41"/>
      <c r="F139" s="4"/>
      <c r="G139" s="5"/>
    </row>
    <row r="140" spans="1:8" ht="15" customHeight="1" x14ac:dyDescent="0.25">
      <c r="A140" s="13">
        <v>4</v>
      </c>
      <c r="B140" s="14" t="s">
        <v>206</v>
      </c>
      <c r="C140" s="6"/>
      <c r="D140" s="42"/>
      <c r="E140" s="42"/>
      <c r="F140" s="7"/>
      <c r="G140" s="15"/>
    </row>
    <row r="141" spans="1:8" ht="15" customHeight="1" x14ac:dyDescent="0.25">
      <c r="A141" s="16"/>
      <c r="B141" s="11"/>
      <c r="C141" s="6"/>
      <c r="D141" s="42"/>
      <c r="E141" s="41"/>
      <c r="F141" s="4"/>
      <c r="G141" s="5"/>
    </row>
    <row r="142" spans="1:8" ht="15" customHeight="1" x14ac:dyDescent="0.25">
      <c r="A142" s="13" t="s">
        <v>79</v>
      </c>
      <c r="B142" s="67" t="s">
        <v>207</v>
      </c>
      <c r="C142" s="6"/>
      <c r="D142" s="42"/>
      <c r="E142" s="42"/>
      <c r="F142" s="7"/>
      <c r="G142" s="15">
        <f t="shared" ref="G142" si="33">D142*F142</f>
        <v>0</v>
      </c>
    </row>
    <row r="143" spans="1:8" x14ac:dyDescent="0.25">
      <c r="A143" s="16"/>
      <c r="B143" s="18"/>
      <c r="C143" s="142" t="s">
        <v>19</v>
      </c>
      <c r="D143" s="143"/>
      <c r="E143" s="143"/>
      <c r="F143" s="143"/>
      <c r="G143" s="144"/>
    </row>
    <row r="144" spans="1:8" ht="15" customHeight="1" x14ac:dyDescent="0.25">
      <c r="A144" s="16"/>
      <c r="B144" s="11"/>
      <c r="C144" s="6"/>
      <c r="D144" s="42"/>
      <c r="E144" s="41"/>
      <c r="F144" s="4"/>
      <c r="G144" s="5"/>
    </row>
    <row r="145" spans="1:8" ht="15" customHeight="1" x14ac:dyDescent="0.25">
      <c r="A145" s="13" t="s">
        <v>81</v>
      </c>
      <c r="B145" s="67" t="s">
        <v>208</v>
      </c>
      <c r="C145" s="6"/>
      <c r="D145" s="42"/>
      <c r="E145" s="42"/>
      <c r="F145" s="7"/>
      <c r="G145" s="15">
        <f t="shared" ref="G145" si="34">D145*F145</f>
        <v>0</v>
      </c>
    </row>
    <row r="146" spans="1:8" x14ac:dyDescent="0.25">
      <c r="A146" s="16"/>
      <c r="B146" s="18"/>
      <c r="C146" s="142" t="s">
        <v>19</v>
      </c>
      <c r="D146" s="143"/>
      <c r="E146" s="143"/>
      <c r="F146" s="143"/>
      <c r="G146" s="144"/>
    </row>
    <row r="147" spans="1:8" ht="15" customHeight="1" x14ac:dyDescent="0.25">
      <c r="A147" s="13"/>
      <c r="B147" s="14"/>
      <c r="C147" s="6"/>
      <c r="D147" s="42"/>
      <c r="E147" s="42"/>
      <c r="F147" s="7"/>
      <c r="G147" s="15"/>
    </row>
    <row r="148" spans="1:8" ht="15" customHeight="1" x14ac:dyDescent="0.25">
      <c r="A148" s="13" t="s">
        <v>209</v>
      </c>
      <c r="B148" s="67" t="s">
        <v>210</v>
      </c>
      <c r="C148" s="6"/>
      <c r="D148" s="42"/>
      <c r="E148" s="42"/>
      <c r="F148" s="7"/>
      <c r="G148" s="15">
        <f t="shared" ref="G148" si="35">D148*F148</f>
        <v>0</v>
      </c>
    </row>
    <row r="149" spans="1:8" ht="38.25" x14ac:dyDescent="0.25">
      <c r="A149" s="13"/>
      <c r="B149" s="34" t="s">
        <v>331</v>
      </c>
      <c r="C149" s="71">
        <v>1</v>
      </c>
      <c r="D149" s="72" t="s">
        <v>2</v>
      </c>
      <c r="E149" s="42"/>
      <c r="F149" s="7"/>
      <c r="G149" s="15">
        <f>F149*C149</f>
        <v>0</v>
      </c>
    </row>
    <row r="150" spans="1:8" ht="25.5" x14ac:dyDescent="0.25">
      <c r="A150" s="13"/>
      <c r="B150" s="34" t="s">
        <v>330</v>
      </c>
      <c r="C150" s="71">
        <v>1</v>
      </c>
      <c r="D150" s="72" t="s">
        <v>2</v>
      </c>
      <c r="E150" s="42"/>
      <c r="F150" s="7"/>
      <c r="G150" s="15">
        <f>F150*C150</f>
        <v>0</v>
      </c>
    </row>
    <row r="151" spans="1:8" x14ac:dyDescent="0.25">
      <c r="A151" s="88"/>
      <c r="B151" s="34" t="s">
        <v>329</v>
      </c>
      <c r="C151" s="71">
        <v>1</v>
      </c>
      <c r="D151" s="72" t="s">
        <v>2</v>
      </c>
      <c r="E151" s="42"/>
      <c r="F151" s="7"/>
      <c r="G151" s="15">
        <f>F151*C151</f>
        <v>0</v>
      </c>
    </row>
    <row r="152" spans="1:8" s="19" customFormat="1" ht="15" customHeight="1" x14ac:dyDescent="0.25">
      <c r="A152" s="117" t="s">
        <v>7</v>
      </c>
      <c r="B152" s="118"/>
      <c r="C152" s="118"/>
      <c r="D152" s="118"/>
      <c r="E152" s="119"/>
      <c r="F152" s="123">
        <f>SUM(G149:G151)</f>
        <v>0</v>
      </c>
      <c r="G152" s="124"/>
      <c r="H152" s="8"/>
    </row>
    <row r="153" spans="1:8" ht="15" customHeight="1" x14ac:dyDescent="0.25">
      <c r="A153" s="13"/>
      <c r="B153" s="14"/>
      <c r="C153" s="6"/>
      <c r="D153" s="42"/>
      <c r="E153" s="42"/>
      <c r="F153" s="7"/>
      <c r="G153" s="15"/>
    </row>
    <row r="154" spans="1:8" ht="15" customHeight="1" x14ac:dyDescent="0.25">
      <c r="A154" s="13" t="s">
        <v>85</v>
      </c>
      <c r="B154" s="67" t="s">
        <v>211</v>
      </c>
      <c r="C154" s="6"/>
      <c r="D154" s="42"/>
      <c r="E154" s="42"/>
      <c r="F154" s="7"/>
      <c r="G154" s="15">
        <f t="shared" ref="G154" si="36">D154*F154</f>
        <v>0</v>
      </c>
    </row>
    <row r="155" spans="1:8" ht="29.25" customHeight="1" x14ac:dyDescent="0.25">
      <c r="A155" s="13"/>
      <c r="B155" s="34" t="s">
        <v>332</v>
      </c>
      <c r="C155" s="71">
        <v>1</v>
      </c>
      <c r="D155" s="120" t="s">
        <v>212</v>
      </c>
      <c r="E155" s="121"/>
      <c r="F155" s="121"/>
      <c r="G155" s="122"/>
    </row>
    <row r="156" spans="1:8" x14ac:dyDescent="0.25">
      <c r="A156" s="13"/>
      <c r="B156" s="34" t="s">
        <v>215</v>
      </c>
      <c r="C156" s="71">
        <v>1</v>
      </c>
      <c r="D156" s="72" t="s">
        <v>2</v>
      </c>
      <c r="E156" s="42"/>
      <c r="F156" s="7"/>
      <c r="G156" s="15">
        <f>F156*C156</f>
        <v>0</v>
      </c>
    </row>
    <row r="157" spans="1:8" ht="25.5" x14ac:dyDescent="0.25">
      <c r="A157" s="13"/>
      <c r="B157" s="34" t="s">
        <v>318</v>
      </c>
      <c r="C157" s="71">
        <v>65</v>
      </c>
      <c r="D157" s="72" t="s">
        <v>15</v>
      </c>
      <c r="E157" s="42"/>
      <c r="F157" s="7"/>
      <c r="G157" s="15">
        <f>F157*C157</f>
        <v>0</v>
      </c>
    </row>
    <row r="158" spans="1:8" ht="40.5" customHeight="1" x14ac:dyDescent="0.25">
      <c r="A158" s="13"/>
      <c r="B158" s="34" t="s">
        <v>333</v>
      </c>
      <c r="C158" s="120" t="s">
        <v>213</v>
      </c>
      <c r="D158" s="121"/>
      <c r="E158" s="121"/>
      <c r="F158" s="121"/>
      <c r="G158" s="122"/>
    </row>
    <row r="159" spans="1:8" s="19" customFormat="1" ht="15" customHeight="1" x14ac:dyDescent="0.25">
      <c r="A159" s="117" t="s">
        <v>7</v>
      </c>
      <c r="B159" s="118"/>
      <c r="C159" s="118"/>
      <c r="D159" s="118"/>
      <c r="E159" s="119"/>
      <c r="F159" s="123">
        <f>SUM(G155:G157)</f>
        <v>0</v>
      </c>
      <c r="G159" s="124"/>
      <c r="H159" s="8"/>
    </row>
    <row r="160" spans="1:8" ht="15" customHeight="1" x14ac:dyDescent="0.25">
      <c r="A160" s="13"/>
      <c r="B160" s="14"/>
      <c r="C160" s="6"/>
      <c r="D160" s="42"/>
      <c r="E160" s="42"/>
      <c r="F160" s="7"/>
      <c r="G160" s="15"/>
    </row>
    <row r="161" spans="1:8" ht="15" customHeight="1" x14ac:dyDescent="0.25">
      <c r="A161" s="13" t="s">
        <v>87</v>
      </c>
      <c r="B161" s="67" t="s">
        <v>214</v>
      </c>
      <c r="C161" s="6"/>
      <c r="D161" s="42"/>
      <c r="E161" s="42"/>
      <c r="F161" s="7"/>
      <c r="G161" s="15">
        <f t="shared" ref="G161" si="37">D161*F161</f>
        <v>0</v>
      </c>
    </row>
    <row r="162" spans="1:8" ht="47.25" customHeight="1" x14ac:dyDescent="0.25">
      <c r="A162" s="13"/>
      <c r="B162" s="86" t="s">
        <v>312</v>
      </c>
      <c r="C162" s="87">
        <v>1</v>
      </c>
      <c r="D162" s="41" t="s">
        <v>2</v>
      </c>
      <c r="E162" s="42"/>
      <c r="F162" s="7"/>
      <c r="G162" s="15">
        <f t="shared" ref="G162:G168" si="38">F162*C162</f>
        <v>0</v>
      </c>
    </row>
    <row r="163" spans="1:8" ht="25.5" x14ac:dyDescent="0.25">
      <c r="A163" s="13"/>
      <c r="B163" s="34" t="s">
        <v>334</v>
      </c>
      <c r="C163" s="71">
        <v>1</v>
      </c>
      <c r="D163" s="72" t="s">
        <v>2</v>
      </c>
      <c r="E163" s="42"/>
      <c r="F163" s="7"/>
      <c r="G163" s="15">
        <f t="shared" si="38"/>
        <v>0</v>
      </c>
    </row>
    <row r="164" spans="1:8" ht="25.5" x14ac:dyDescent="0.25">
      <c r="A164" s="13"/>
      <c r="B164" s="34" t="s">
        <v>317</v>
      </c>
      <c r="C164" s="71">
        <v>1</v>
      </c>
      <c r="D164" s="72" t="s">
        <v>2</v>
      </c>
      <c r="E164" s="42"/>
      <c r="F164" s="7"/>
      <c r="G164" s="15">
        <f t="shared" si="38"/>
        <v>0</v>
      </c>
    </row>
    <row r="165" spans="1:8" x14ac:dyDescent="0.25">
      <c r="A165" s="13"/>
      <c r="B165" s="34" t="s">
        <v>313</v>
      </c>
      <c r="C165" s="71">
        <v>1</v>
      </c>
      <c r="D165" s="72" t="s">
        <v>2</v>
      </c>
      <c r="E165" s="42"/>
      <c r="F165" s="7"/>
      <c r="G165" s="15">
        <f t="shared" si="38"/>
        <v>0</v>
      </c>
    </row>
    <row r="166" spans="1:8" ht="38.25" x14ac:dyDescent="0.25">
      <c r="A166" s="13"/>
      <c r="B166" s="34" t="s">
        <v>319</v>
      </c>
      <c r="C166" s="71">
        <v>1</v>
      </c>
      <c r="D166" s="72" t="s">
        <v>2</v>
      </c>
      <c r="E166" s="42"/>
      <c r="F166" s="7"/>
      <c r="G166" s="15">
        <f t="shared" si="38"/>
        <v>0</v>
      </c>
    </row>
    <row r="167" spans="1:8" ht="25.5" x14ac:dyDescent="0.25">
      <c r="A167" s="13"/>
      <c r="B167" s="34" t="s">
        <v>335</v>
      </c>
      <c r="C167" s="71">
        <v>70</v>
      </c>
      <c r="D167" s="72" t="s">
        <v>15</v>
      </c>
      <c r="E167" s="42"/>
      <c r="F167" s="7"/>
      <c r="G167" s="15">
        <f t="shared" si="38"/>
        <v>0</v>
      </c>
    </row>
    <row r="168" spans="1:8" ht="25.5" x14ac:dyDescent="0.25">
      <c r="A168" s="13"/>
      <c r="B168" s="34" t="s">
        <v>300</v>
      </c>
      <c r="C168" s="71">
        <v>15</v>
      </c>
      <c r="D168" s="72" t="s">
        <v>15</v>
      </c>
      <c r="E168" s="42"/>
      <c r="F168" s="7"/>
      <c r="G168" s="15">
        <f t="shared" si="38"/>
        <v>0</v>
      </c>
    </row>
    <row r="169" spans="1:8" s="19" customFormat="1" ht="15" customHeight="1" x14ac:dyDescent="0.25">
      <c r="A169" s="117" t="s">
        <v>7</v>
      </c>
      <c r="B169" s="118"/>
      <c r="C169" s="118"/>
      <c r="D169" s="118"/>
      <c r="E169" s="119"/>
      <c r="F169" s="123">
        <f>SUM(G162:G168)</f>
        <v>0</v>
      </c>
      <c r="G169" s="124"/>
      <c r="H169" s="8"/>
    </row>
    <row r="170" spans="1:8" ht="15" customHeight="1" x14ac:dyDescent="0.25">
      <c r="A170" s="13"/>
      <c r="B170" s="14"/>
      <c r="C170" s="6"/>
      <c r="D170" s="42"/>
      <c r="E170" s="42"/>
      <c r="F170" s="7"/>
      <c r="G170" s="15"/>
    </row>
    <row r="171" spans="1:8" ht="15" customHeight="1" x14ac:dyDescent="0.25">
      <c r="A171" s="13" t="s">
        <v>216</v>
      </c>
      <c r="B171" s="67" t="s">
        <v>110</v>
      </c>
      <c r="C171" s="6"/>
      <c r="D171" s="42"/>
      <c r="E171" s="42"/>
      <c r="F171" s="7"/>
      <c r="G171" s="15">
        <f t="shared" ref="G171" si="39">D171*F171</f>
        <v>0</v>
      </c>
    </row>
    <row r="172" spans="1:8" ht="38.25" x14ac:dyDescent="0.25">
      <c r="A172" s="13"/>
      <c r="B172" s="34" t="s">
        <v>316</v>
      </c>
      <c r="C172" s="71">
        <v>1</v>
      </c>
      <c r="D172" s="72" t="s">
        <v>2</v>
      </c>
      <c r="E172" s="42"/>
      <c r="F172" s="7"/>
      <c r="G172" s="15">
        <f>F172*C172</f>
        <v>0</v>
      </c>
    </row>
    <row r="173" spans="1:8" ht="25.5" x14ac:dyDescent="0.25">
      <c r="A173" s="13"/>
      <c r="B173" s="34" t="s">
        <v>315</v>
      </c>
      <c r="C173" s="71">
        <v>140</v>
      </c>
      <c r="D173" s="72" t="s">
        <v>15</v>
      </c>
      <c r="E173" s="42"/>
      <c r="F173" s="7"/>
      <c r="G173" s="15">
        <f>F173*C173</f>
        <v>0</v>
      </c>
    </row>
    <row r="174" spans="1:8" s="19" customFormat="1" ht="15" customHeight="1" x14ac:dyDescent="0.25">
      <c r="A174" s="117" t="s">
        <v>7</v>
      </c>
      <c r="B174" s="118"/>
      <c r="C174" s="118"/>
      <c r="D174" s="118"/>
      <c r="E174" s="119"/>
      <c r="F174" s="123">
        <f>SUM(G172:G173)</f>
        <v>0</v>
      </c>
      <c r="G174" s="124"/>
      <c r="H174" s="8"/>
    </row>
    <row r="175" spans="1:8" ht="15" customHeight="1" x14ac:dyDescent="0.25">
      <c r="A175" s="16"/>
      <c r="B175" s="11"/>
      <c r="C175" s="6"/>
      <c r="D175" s="42"/>
      <c r="E175" s="41"/>
      <c r="F175" s="4"/>
      <c r="G175" s="5"/>
    </row>
    <row r="176" spans="1:8" ht="15" customHeight="1" x14ac:dyDescent="0.25">
      <c r="A176" s="13" t="s">
        <v>89</v>
      </c>
      <c r="B176" s="67" t="s">
        <v>208</v>
      </c>
      <c r="C176" s="6"/>
      <c r="D176" s="42"/>
      <c r="E176" s="42"/>
      <c r="F176" s="7"/>
      <c r="G176" s="15">
        <f t="shared" ref="G176" si="40">D176*F176</f>
        <v>0</v>
      </c>
    </row>
    <row r="177" spans="1:8" x14ac:dyDescent="0.25">
      <c r="A177" s="16"/>
      <c r="B177" s="18"/>
      <c r="C177" s="142" t="s">
        <v>19</v>
      </c>
      <c r="D177" s="143"/>
      <c r="E177" s="143"/>
      <c r="F177" s="143"/>
      <c r="G177" s="144"/>
    </row>
    <row r="178" spans="1:8" ht="15" customHeight="1" x14ac:dyDescent="0.25">
      <c r="A178" s="13"/>
      <c r="B178" s="14"/>
      <c r="C178" s="6"/>
      <c r="D178" s="42"/>
      <c r="E178" s="42"/>
      <c r="F178" s="7"/>
      <c r="G178" s="15"/>
    </row>
    <row r="179" spans="1:8" s="19" customFormat="1" x14ac:dyDescent="0.25">
      <c r="A179" s="13" t="s">
        <v>90</v>
      </c>
      <c r="B179" s="14" t="s">
        <v>14</v>
      </c>
      <c r="C179" s="6"/>
      <c r="D179" s="42"/>
      <c r="E179" s="42"/>
      <c r="F179" s="17"/>
      <c r="G179" s="15">
        <f>F179*D179</f>
        <v>0</v>
      </c>
      <c r="H179" s="20"/>
    </row>
    <row r="180" spans="1:8" s="38" customFormat="1" x14ac:dyDescent="0.25">
      <c r="A180" s="39"/>
      <c r="B180" s="34" t="s">
        <v>34</v>
      </c>
      <c r="C180" s="35" t="s">
        <v>15</v>
      </c>
      <c r="D180" s="43">
        <v>130</v>
      </c>
      <c r="E180" s="43"/>
      <c r="F180" s="37"/>
      <c r="G180" s="15">
        <f t="shared" ref="G180:G199" si="41">D180*F180</f>
        <v>0</v>
      </c>
      <c r="H180" s="40"/>
    </row>
    <row r="181" spans="1:8" s="38" customFormat="1" ht="25.5" x14ac:dyDescent="0.25">
      <c r="A181" s="39"/>
      <c r="B181" s="34" t="s">
        <v>18</v>
      </c>
      <c r="C181" s="35" t="s">
        <v>2</v>
      </c>
      <c r="D181" s="43">
        <v>1</v>
      </c>
      <c r="E181" s="43"/>
      <c r="F181" s="37"/>
      <c r="G181" s="15">
        <f t="shared" si="41"/>
        <v>0</v>
      </c>
      <c r="H181" s="40"/>
    </row>
    <row r="182" spans="1:8" s="38" customFormat="1" x14ac:dyDescent="0.25">
      <c r="A182" s="39"/>
      <c r="B182" s="34" t="s">
        <v>35</v>
      </c>
      <c r="C182" s="35"/>
      <c r="D182" s="43"/>
      <c r="E182" s="43"/>
      <c r="F182" s="37"/>
      <c r="G182" s="15">
        <f t="shared" si="41"/>
        <v>0</v>
      </c>
      <c r="H182" s="40"/>
    </row>
    <row r="183" spans="1:8" s="38" customFormat="1" x14ac:dyDescent="0.25">
      <c r="A183" s="39"/>
      <c r="B183" s="34" t="s">
        <v>36</v>
      </c>
      <c r="C183" s="35"/>
      <c r="D183" s="43"/>
      <c r="E183" s="43"/>
      <c r="F183" s="37"/>
      <c r="G183" s="15">
        <f t="shared" si="41"/>
        <v>0</v>
      </c>
      <c r="H183" s="40"/>
    </row>
    <row r="184" spans="1:8" s="38" customFormat="1" ht="25.5" x14ac:dyDescent="0.25">
      <c r="A184" s="39"/>
      <c r="B184" s="34" t="s">
        <v>37</v>
      </c>
      <c r="C184" s="35"/>
      <c r="D184" s="43"/>
      <c r="E184" s="43"/>
      <c r="F184" s="37"/>
      <c r="G184" s="15">
        <f t="shared" si="41"/>
        <v>0</v>
      </c>
      <c r="H184" s="40"/>
    </row>
    <row r="185" spans="1:8" s="38" customFormat="1" x14ac:dyDescent="0.25">
      <c r="A185" s="39"/>
      <c r="B185" s="34" t="s">
        <v>38</v>
      </c>
      <c r="C185" s="35"/>
      <c r="D185" s="43"/>
      <c r="E185" s="43"/>
      <c r="F185" s="37"/>
      <c r="G185" s="15">
        <f t="shared" si="41"/>
        <v>0</v>
      </c>
      <c r="H185" s="40"/>
    </row>
    <row r="186" spans="1:8" s="38" customFormat="1" ht="14.25" customHeight="1" x14ac:dyDescent="0.25">
      <c r="A186" s="39"/>
      <c r="B186" s="34" t="s">
        <v>39</v>
      </c>
      <c r="C186" s="35"/>
      <c r="D186" s="43"/>
      <c r="E186" s="43"/>
      <c r="F186" s="37"/>
      <c r="G186" s="15">
        <f t="shared" si="41"/>
        <v>0</v>
      </c>
      <c r="H186" s="40"/>
    </row>
    <row r="187" spans="1:8" s="38" customFormat="1" x14ac:dyDescent="0.25">
      <c r="A187" s="39"/>
      <c r="B187" s="34" t="s">
        <v>40</v>
      </c>
      <c r="C187" s="35"/>
      <c r="D187" s="43"/>
      <c r="E187" s="43"/>
      <c r="F187" s="37"/>
      <c r="G187" s="15">
        <f t="shared" si="41"/>
        <v>0</v>
      </c>
      <c r="H187" s="40"/>
    </row>
    <row r="188" spans="1:8" s="38" customFormat="1" x14ac:dyDescent="0.25">
      <c r="A188" s="39"/>
      <c r="B188" s="34" t="s">
        <v>41</v>
      </c>
      <c r="C188" s="35"/>
      <c r="D188" s="43"/>
      <c r="E188" s="43"/>
      <c r="F188" s="37"/>
      <c r="G188" s="15">
        <f t="shared" si="41"/>
        <v>0</v>
      </c>
      <c r="H188" s="40"/>
    </row>
    <row r="189" spans="1:8" s="38" customFormat="1" ht="25.5" x14ac:dyDescent="0.25">
      <c r="A189" s="39"/>
      <c r="B189" s="34" t="s">
        <v>42</v>
      </c>
      <c r="C189" s="35"/>
      <c r="D189" s="43"/>
      <c r="E189" s="43"/>
      <c r="F189" s="37"/>
      <c r="G189" s="15">
        <f t="shared" si="41"/>
        <v>0</v>
      </c>
      <c r="H189" s="40"/>
    </row>
    <row r="190" spans="1:8" s="38" customFormat="1" x14ac:dyDescent="0.25">
      <c r="A190" s="39"/>
      <c r="B190" s="34" t="s">
        <v>43</v>
      </c>
      <c r="C190" s="35"/>
      <c r="D190" s="43"/>
      <c r="E190" s="43"/>
      <c r="F190" s="37"/>
      <c r="G190" s="15">
        <f t="shared" si="41"/>
        <v>0</v>
      </c>
      <c r="H190" s="40"/>
    </row>
    <row r="191" spans="1:8" s="38" customFormat="1" x14ac:dyDescent="0.25">
      <c r="A191" s="39"/>
      <c r="B191" s="34" t="s">
        <v>44</v>
      </c>
      <c r="C191" s="35"/>
      <c r="D191" s="43"/>
      <c r="E191" s="43"/>
      <c r="F191" s="37"/>
      <c r="G191" s="15">
        <f t="shared" si="41"/>
        <v>0</v>
      </c>
      <c r="H191" s="40"/>
    </row>
    <row r="192" spans="1:8" s="38" customFormat="1" ht="10.5" customHeight="1" x14ac:dyDescent="0.25">
      <c r="A192" s="39"/>
      <c r="B192" s="34" t="s">
        <v>45</v>
      </c>
      <c r="C192" s="35"/>
      <c r="D192" s="43"/>
      <c r="E192" s="43"/>
      <c r="F192" s="37"/>
      <c r="G192" s="15">
        <f t="shared" si="41"/>
        <v>0</v>
      </c>
      <c r="H192" s="40"/>
    </row>
    <row r="193" spans="1:8" s="38" customFormat="1" ht="30" customHeight="1" x14ac:dyDescent="0.25">
      <c r="A193" s="39"/>
      <c r="B193" s="34" t="s">
        <v>46</v>
      </c>
      <c r="C193" s="35"/>
      <c r="D193" s="43"/>
      <c r="E193" s="43"/>
      <c r="F193" s="37"/>
      <c r="G193" s="15">
        <f t="shared" si="41"/>
        <v>0</v>
      </c>
      <c r="H193" s="40"/>
    </row>
    <row r="194" spans="1:8" s="38" customFormat="1" x14ac:dyDescent="0.25">
      <c r="A194" s="39"/>
      <c r="B194" s="34" t="s">
        <v>47</v>
      </c>
      <c r="C194" s="35"/>
      <c r="D194" s="43"/>
      <c r="E194" s="43"/>
      <c r="F194" s="37"/>
      <c r="G194" s="15">
        <f t="shared" si="41"/>
        <v>0</v>
      </c>
      <c r="H194" s="40"/>
    </row>
    <row r="195" spans="1:8" s="38" customFormat="1" x14ac:dyDescent="0.25">
      <c r="A195" s="39"/>
      <c r="B195" s="34" t="s">
        <v>48</v>
      </c>
      <c r="C195" s="35"/>
      <c r="D195" s="43"/>
      <c r="E195" s="43"/>
      <c r="F195" s="37"/>
      <c r="G195" s="15">
        <f t="shared" si="41"/>
        <v>0</v>
      </c>
      <c r="H195" s="40"/>
    </row>
    <row r="196" spans="1:8" s="38" customFormat="1" x14ac:dyDescent="0.25">
      <c r="A196" s="39"/>
      <c r="B196" s="34" t="s">
        <v>49</v>
      </c>
      <c r="C196" s="35"/>
      <c r="D196" s="43"/>
      <c r="E196" s="43"/>
      <c r="F196" s="37"/>
      <c r="G196" s="15">
        <f t="shared" si="41"/>
        <v>0</v>
      </c>
      <c r="H196" s="40"/>
    </row>
    <row r="197" spans="1:8" s="38" customFormat="1" x14ac:dyDescent="0.25">
      <c r="A197" s="39"/>
      <c r="B197" s="34" t="s">
        <v>50</v>
      </c>
      <c r="C197" s="35"/>
      <c r="D197" s="43"/>
      <c r="E197" s="43"/>
      <c r="F197" s="37"/>
      <c r="G197" s="15">
        <f t="shared" si="41"/>
        <v>0</v>
      </c>
      <c r="H197" s="40"/>
    </row>
    <row r="198" spans="1:8" s="38" customFormat="1" x14ac:dyDescent="0.25">
      <c r="A198" s="39"/>
      <c r="B198" s="34" t="s">
        <v>51</v>
      </c>
      <c r="C198" s="35"/>
      <c r="D198" s="43"/>
      <c r="E198" s="43"/>
      <c r="F198" s="37"/>
      <c r="G198" s="15">
        <f t="shared" si="41"/>
        <v>0</v>
      </c>
      <c r="H198" s="40"/>
    </row>
    <row r="199" spans="1:8" s="38" customFormat="1" ht="25.5" x14ac:dyDescent="0.25">
      <c r="A199" s="39"/>
      <c r="B199" s="34" t="s">
        <v>320</v>
      </c>
      <c r="C199" s="35" t="s">
        <v>2</v>
      </c>
      <c r="D199" s="43">
        <v>16</v>
      </c>
      <c r="E199" s="43"/>
      <c r="F199" s="37"/>
      <c r="G199" s="15">
        <f t="shared" si="41"/>
        <v>0</v>
      </c>
      <c r="H199" s="40"/>
    </row>
    <row r="200" spans="1:8" ht="15" customHeight="1" x14ac:dyDescent="0.25">
      <c r="A200" s="117" t="s">
        <v>7</v>
      </c>
      <c r="B200" s="118"/>
      <c r="C200" s="118"/>
      <c r="D200" s="118"/>
      <c r="E200" s="119"/>
      <c r="F200" s="123">
        <f>SUM(G180:G199)</f>
        <v>0</v>
      </c>
      <c r="G200" s="124"/>
    </row>
    <row r="201" spans="1:8" s="38" customFormat="1" x14ac:dyDescent="0.25">
      <c r="A201" s="39"/>
      <c r="B201" s="39"/>
      <c r="C201" s="35"/>
      <c r="D201" s="43"/>
      <c r="E201" s="64"/>
      <c r="F201" s="47"/>
      <c r="G201" s="48"/>
      <c r="H201" s="40"/>
    </row>
    <row r="202" spans="1:8" x14ac:dyDescent="0.25">
      <c r="A202" s="13" t="s">
        <v>98</v>
      </c>
      <c r="B202" s="14" t="s">
        <v>27</v>
      </c>
      <c r="C202" s="6"/>
      <c r="D202" s="42"/>
      <c r="E202" s="42"/>
      <c r="F202" s="7"/>
      <c r="G202" s="15"/>
    </row>
    <row r="203" spans="1:8" x14ac:dyDescent="0.25">
      <c r="A203" s="16"/>
      <c r="B203" s="11" t="s">
        <v>111</v>
      </c>
      <c r="C203" s="6" t="s">
        <v>2</v>
      </c>
      <c r="D203" s="42">
        <v>1</v>
      </c>
      <c r="E203" s="42"/>
      <c r="F203" s="7"/>
      <c r="G203" s="15">
        <f>F203*D203</f>
        <v>0</v>
      </c>
    </row>
    <row r="204" spans="1:8" x14ac:dyDescent="0.25">
      <c r="A204" s="16"/>
      <c r="B204" s="11" t="s">
        <v>112</v>
      </c>
      <c r="C204" s="6" t="s">
        <v>2</v>
      </c>
      <c r="D204" s="42">
        <v>1</v>
      </c>
      <c r="E204" s="42"/>
      <c r="F204" s="7"/>
      <c r="G204" s="15">
        <f>F204*D204</f>
        <v>0</v>
      </c>
    </row>
    <row r="205" spans="1:8" ht="15" customHeight="1" x14ac:dyDescent="0.25">
      <c r="A205" s="117" t="s">
        <v>7</v>
      </c>
      <c r="B205" s="118"/>
      <c r="C205" s="118"/>
      <c r="D205" s="118"/>
      <c r="E205" s="119"/>
      <c r="F205" s="123">
        <f>SUM(G203:G204)</f>
        <v>0</v>
      </c>
      <c r="G205" s="124"/>
    </row>
    <row r="206" spans="1:8" ht="15" customHeight="1" x14ac:dyDescent="0.25">
      <c r="A206" s="16"/>
      <c r="B206" s="11"/>
      <c r="C206" s="6"/>
      <c r="D206" s="42"/>
      <c r="E206" s="42"/>
      <c r="F206" s="7"/>
      <c r="G206" s="15"/>
    </row>
    <row r="207" spans="1:8" x14ac:dyDescent="0.25">
      <c r="A207" s="13" t="s">
        <v>99</v>
      </c>
      <c r="B207" s="14" t="s">
        <v>61</v>
      </c>
      <c r="C207" s="6"/>
      <c r="D207" s="42"/>
      <c r="E207" s="42"/>
      <c r="F207" s="7"/>
      <c r="G207" s="15"/>
    </row>
    <row r="208" spans="1:8" s="19" customFormat="1" x14ac:dyDescent="0.25">
      <c r="A208" s="16"/>
      <c r="B208" s="11" t="s">
        <v>220</v>
      </c>
      <c r="C208" s="6" t="s">
        <v>2</v>
      </c>
      <c r="D208" s="42">
        <v>19</v>
      </c>
      <c r="E208" s="42"/>
      <c r="F208" s="17"/>
      <c r="G208" s="15">
        <f>F208*D208</f>
        <v>0</v>
      </c>
      <c r="H208" s="20"/>
    </row>
    <row r="209" spans="1:8" s="19" customFormat="1" x14ac:dyDescent="0.25">
      <c r="A209" s="16"/>
      <c r="B209" s="11" t="s">
        <v>221</v>
      </c>
      <c r="C209" s="6" t="s">
        <v>2</v>
      </c>
      <c r="D209" s="42">
        <f>D208</f>
        <v>19</v>
      </c>
      <c r="E209" s="42"/>
      <c r="F209" s="17"/>
      <c r="G209" s="15">
        <f>F209*D209</f>
        <v>0</v>
      </c>
      <c r="H209" s="20"/>
    </row>
    <row r="210" spans="1:8" s="19" customFormat="1" x14ac:dyDescent="0.25">
      <c r="A210" s="16"/>
      <c r="B210" s="11" t="s">
        <v>219</v>
      </c>
      <c r="C210" s="6" t="s">
        <v>3</v>
      </c>
      <c r="D210" s="42">
        <v>175</v>
      </c>
      <c r="E210" s="42"/>
      <c r="F210" s="17"/>
      <c r="G210" s="15">
        <f>F210*D210</f>
        <v>0</v>
      </c>
      <c r="H210" s="20"/>
    </row>
    <row r="211" spans="1:8" s="19" customFormat="1" x14ac:dyDescent="0.25">
      <c r="A211" s="16"/>
      <c r="B211" s="11" t="s">
        <v>62</v>
      </c>
      <c r="C211" s="6" t="s">
        <v>3</v>
      </c>
      <c r="D211" s="42">
        <f>17+8</f>
        <v>25</v>
      </c>
      <c r="E211" s="42"/>
      <c r="F211" s="17"/>
      <c r="G211" s="15">
        <f>F211*D211</f>
        <v>0</v>
      </c>
      <c r="H211" s="20"/>
    </row>
    <row r="212" spans="1:8" s="19" customFormat="1" x14ac:dyDescent="0.25">
      <c r="A212" s="16"/>
      <c r="B212" s="11" t="s">
        <v>28</v>
      </c>
      <c r="C212" s="6" t="s">
        <v>3</v>
      </c>
      <c r="D212" s="42">
        <f>D211+D210</f>
        <v>200</v>
      </c>
      <c r="E212" s="42"/>
      <c r="F212" s="17"/>
      <c r="G212" s="15">
        <f>D212*F212</f>
        <v>0</v>
      </c>
      <c r="H212" s="20"/>
    </row>
    <row r="213" spans="1:8" s="19" customFormat="1" x14ac:dyDescent="0.25">
      <c r="A213" s="16"/>
      <c r="B213" s="11" t="s">
        <v>113</v>
      </c>
      <c r="C213" s="6" t="s">
        <v>3</v>
      </c>
      <c r="D213" s="42">
        <v>90</v>
      </c>
      <c r="E213" s="42"/>
      <c r="F213" s="17"/>
      <c r="G213" s="15">
        <f>F213*D213</f>
        <v>0</v>
      </c>
      <c r="H213" s="20"/>
    </row>
    <row r="214" spans="1:8" s="19" customFormat="1" x14ac:dyDescent="0.25">
      <c r="A214" s="16"/>
      <c r="B214" s="11" t="s">
        <v>70</v>
      </c>
      <c r="C214" s="6" t="s">
        <v>3</v>
      </c>
      <c r="D214" s="42">
        <f>D213</f>
        <v>90</v>
      </c>
      <c r="E214" s="42"/>
      <c r="F214" s="17"/>
      <c r="G214" s="15">
        <f>F214*D214</f>
        <v>0</v>
      </c>
      <c r="H214" s="20"/>
    </row>
    <row r="215" spans="1:8" ht="15" customHeight="1" x14ac:dyDescent="0.25">
      <c r="A215" s="117" t="s">
        <v>7</v>
      </c>
      <c r="B215" s="118"/>
      <c r="C215" s="118"/>
      <c r="D215" s="118"/>
      <c r="E215" s="119"/>
      <c r="F215" s="123">
        <f>SUM(G208:G214)</f>
        <v>0</v>
      </c>
      <c r="G215" s="124"/>
    </row>
    <row r="216" spans="1:8" s="19" customFormat="1" ht="14.65" customHeight="1" x14ac:dyDescent="0.25">
      <c r="A216" s="22"/>
      <c r="B216" s="23"/>
      <c r="C216" s="23"/>
      <c r="D216" s="44"/>
      <c r="E216" s="65"/>
      <c r="F216" s="21"/>
      <c r="G216" s="21"/>
      <c r="H216" s="20"/>
    </row>
    <row r="217" spans="1:8" x14ac:dyDescent="0.25">
      <c r="A217" s="13" t="s">
        <v>101</v>
      </c>
      <c r="B217" s="14" t="s">
        <v>64</v>
      </c>
      <c r="C217" s="6"/>
      <c r="D217" s="42"/>
      <c r="E217" s="42"/>
      <c r="F217" s="7"/>
      <c r="G217" s="15"/>
    </row>
    <row r="218" spans="1:8" s="19" customFormat="1" x14ac:dyDescent="0.25">
      <c r="A218" s="16"/>
      <c r="B218" s="11" t="s">
        <v>114</v>
      </c>
      <c r="C218" s="6" t="s">
        <v>3</v>
      </c>
      <c r="D218" s="42">
        <v>64</v>
      </c>
      <c r="E218" s="42"/>
      <c r="F218" s="17"/>
      <c r="G218" s="15">
        <f t="shared" ref="G218:G227" si="42">F218*D218</f>
        <v>0</v>
      </c>
      <c r="H218" s="20"/>
    </row>
    <row r="219" spans="1:8" s="19" customFormat="1" x14ac:dyDescent="0.25">
      <c r="A219" s="16"/>
      <c r="B219" s="11" t="s">
        <v>115</v>
      </c>
      <c r="C219" s="6" t="s">
        <v>3</v>
      </c>
      <c r="D219" s="42">
        <v>11</v>
      </c>
      <c r="E219" s="42"/>
      <c r="F219" s="17"/>
      <c r="G219" s="15">
        <f t="shared" si="42"/>
        <v>0</v>
      </c>
      <c r="H219" s="20"/>
    </row>
    <row r="220" spans="1:8" s="19" customFormat="1" x14ac:dyDescent="0.25">
      <c r="A220" s="16"/>
      <c r="B220" s="11" t="s">
        <v>339</v>
      </c>
      <c r="C220" s="6" t="s">
        <v>3</v>
      </c>
      <c r="D220" s="42">
        <v>3</v>
      </c>
      <c r="E220" s="42"/>
      <c r="F220" s="17"/>
      <c r="G220" s="15">
        <f t="shared" ref="G220" si="43">F220*D220</f>
        <v>0</v>
      </c>
      <c r="H220" s="20"/>
    </row>
    <row r="221" spans="1:8" s="19" customFormat="1" x14ac:dyDescent="0.25">
      <c r="A221" s="16"/>
      <c r="B221" s="11" t="s">
        <v>116</v>
      </c>
      <c r="C221" s="6" t="s">
        <v>3</v>
      </c>
      <c r="D221" s="42">
        <v>28</v>
      </c>
      <c r="E221" s="42"/>
      <c r="F221" s="17"/>
      <c r="G221" s="15">
        <f t="shared" si="42"/>
        <v>0</v>
      </c>
      <c r="H221" s="20"/>
    </row>
    <row r="222" spans="1:8" s="19" customFormat="1" x14ac:dyDescent="0.25">
      <c r="A222" s="16"/>
      <c r="B222" s="11" t="s">
        <v>117</v>
      </c>
      <c r="C222" s="6" t="s">
        <v>3</v>
      </c>
      <c r="D222" s="42">
        <v>4</v>
      </c>
      <c r="E222" s="42"/>
      <c r="F222" s="17"/>
      <c r="G222" s="15">
        <f t="shared" si="42"/>
        <v>0</v>
      </c>
      <c r="H222" s="20"/>
    </row>
    <row r="223" spans="1:8" s="19" customFormat="1" x14ac:dyDescent="0.25">
      <c r="A223" s="16"/>
      <c r="B223" s="11" t="s">
        <v>222</v>
      </c>
      <c r="C223" s="6" t="s">
        <v>3</v>
      </c>
      <c r="D223" s="42">
        <v>16</v>
      </c>
      <c r="E223" s="42"/>
      <c r="F223" s="17"/>
      <c r="G223" s="15">
        <f t="shared" si="42"/>
        <v>0</v>
      </c>
      <c r="H223" s="20"/>
    </row>
    <row r="224" spans="1:8" s="19" customFormat="1" x14ac:dyDescent="0.25">
      <c r="A224" s="16"/>
      <c r="B224" s="11" t="s">
        <v>118</v>
      </c>
      <c r="C224" s="6" t="s">
        <v>3</v>
      </c>
      <c r="D224" s="42">
        <f>14+8</f>
        <v>22</v>
      </c>
      <c r="E224" s="42"/>
      <c r="F224" s="17"/>
      <c r="G224" s="15">
        <f t="shared" si="42"/>
        <v>0</v>
      </c>
      <c r="H224" s="20"/>
    </row>
    <row r="225" spans="1:8" s="19" customFormat="1" x14ac:dyDescent="0.25">
      <c r="A225" s="16"/>
      <c r="B225" s="11" t="s">
        <v>308</v>
      </c>
      <c r="C225" s="6" t="s">
        <v>3</v>
      </c>
      <c r="D225" s="42">
        <v>4</v>
      </c>
      <c r="E225" s="42"/>
      <c r="F225" s="17"/>
      <c r="G225" s="15">
        <f t="shared" ref="G225" si="44">F225*D225</f>
        <v>0</v>
      </c>
      <c r="H225" s="20"/>
    </row>
    <row r="226" spans="1:8" s="19" customFormat="1" x14ac:dyDescent="0.25">
      <c r="A226" s="16"/>
      <c r="B226" s="11" t="s">
        <v>119</v>
      </c>
      <c r="C226" s="6" t="s">
        <v>3</v>
      </c>
      <c r="D226" s="42">
        <v>4</v>
      </c>
      <c r="E226" s="42"/>
      <c r="F226" s="17"/>
      <c r="G226" s="15">
        <f t="shared" si="42"/>
        <v>0</v>
      </c>
      <c r="H226" s="20"/>
    </row>
    <row r="227" spans="1:8" s="19" customFormat="1" x14ac:dyDescent="0.25">
      <c r="A227" s="16"/>
      <c r="B227" s="11" t="s">
        <v>120</v>
      </c>
      <c r="C227" s="6" t="s">
        <v>3</v>
      </c>
      <c r="D227" s="42">
        <f>7+3</f>
        <v>10</v>
      </c>
      <c r="E227" s="42"/>
      <c r="F227" s="17"/>
      <c r="G227" s="15">
        <f t="shared" si="42"/>
        <v>0</v>
      </c>
      <c r="H227" s="20"/>
    </row>
    <row r="228" spans="1:8" s="19" customFormat="1" x14ac:dyDescent="0.25">
      <c r="A228" s="16"/>
      <c r="B228" s="11" t="s">
        <v>28</v>
      </c>
      <c r="C228" s="6" t="s">
        <v>3</v>
      </c>
      <c r="D228" s="42">
        <f>SUM(D218:D227)</f>
        <v>166</v>
      </c>
      <c r="E228" s="42"/>
      <c r="F228" s="17"/>
      <c r="G228" s="15">
        <f>D228*F228</f>
        <v>0</v>
      </c>
      <c r="H228" s="20"/>
    </row>
    <row r="229" spans="1:8" s="19" customFormat="1" x14ac:dyDescent="0.25">
      <c r="A229" s="16"/>
      <c r="B229" s="11" t="s">
        <v>65</v>
      </c>
      <c r="C229" s="6" t="s">
        <v>3</v>
      </c>
      <c r="D229" s="42">
        <v>21</v>
      </c>
      <c r="E229" s="42"/>
      <c r="F229" s="17"/>
      <c r="G229" s="15">
        <f>D229*F229</f>
        <v>0</v>
      </c>
      <c r="H229" s="20"/>
    </row>
    <row r="230" spans="1:8" s="19" customFormat="1" x14ac:dyDescent="0.25">
      <c r="A230" s="16"/>
      <c r="B230" s="11" t="s">
        <v>223</v>
      </c>
      <c r="C230" s="6" t="s">
        <v>3</v>
      </c>
      <c r="D230" s="42">
        <v>35</v>
      </c>
      <c r="E230" s="42"/>
      <c r="F230" s="17"/>
      <c r="G230" s="15">
        <f>D230*F230</f>
        <v>0</v>
      </c>
      <c r="H230" s="20"/>
    </row>
    <row r="231" spans="1:8" s="19" customFormat="1" x14ac:dyDescent="0.25">
      <c r="A231" s="16"/>
      <c r="B231" s="11" t="s">
        <v>28</v>
      </c>
      <c r="C231" s="6" t="s">
        <v>3</v>
      </c>
      <c r="D231" s="42">
        <f>SUM(D229:D230)</f>
        <v>56</v>
      </c>
      <c r="E231" s="42"/>
      <c r="F231" s="17"/>
      <c r="G231" s="15">
        <f>D231*F231</f>
        <v>0</v>
      </c>
      <c r="H231" s="20"/>
    </row>
    <row r="232" spans="1:8" ht="15" customHeight="1" x14ac:dyDescent="0.25">
      <c r="A232" s="117" t="s">
        <v>7</v>
      </c>
      <c r="B232" s="118"/>
      <c r="C232" s="118"/>
      <c r="D232" s="118"/>
      <c r="E232" s="119"/>
      <c r="F232" s="123">
        <f>(SUM(G218:G231))</f>
        <v>0</v>
      </c>
      <c r="G232" s="124"/>
    </row>
    <row r="233" spans="1:8" s="19" customFormat="1" x14ac:dyDescent="0.25">
      <c r="A233" s="18"/>
      <c r="B233" s="11"/>
      <c r="C233" s="6"/>
      <c r="D233" s="42" t="s">
        <v>23</v>
      </c>
      <c r="E233" s="42"/>
      <c r="F233" s="17"/>
      <c r="G233" s="15"/>
      <c r="H233" s="20"/>
    </row>
    <row r="234" spans="1:8" x14ac:dyDescent="0.25">
      <c r="A234" s="13" t="s">
        <v>225</v>
      </c>
      <c r="B234" s="14" t="s">
        <v>67</v>
      </c>
      <c r="C234" s="6"/>
      <c r="D234" s="42"/>
      <c r="E234" s="42"/>
      <c r="F234" s="7"/>
      <c r="G234" s="15"/>
    </row>
    <row r="235" spans="1:8" s="19" customFormat="1" x14ac:dyDescent="0.25">
      <c r="A235" s="16"/>
      <c r="B235" s="11" t="s">
        <v>121</v>
      </c>
      <c r="C235" s="6" t="s">
        <v>3</v>
      </c>
      <c r="D235" s="42">
        <v>20</v>
      </c>
      <c r="E235" s="42"/>
      <c r="F235" s="17"/>
      <c r="G235" s="15">
        <f>F235*D235</f>
        <v>0</v>
      </c>
      <c r="H235" s="20"/>
    </row>
    <row r="236" spans="1:8" s="19" customFormat="1" x14ac:dyDescent="0.25">
      <c r="A236" s="16"/>
      <c r="B236" s="11" t="s">
        <v>122</v>
      </c>
      <c r="C236" s="6" t="s">
        <v>3</v>
      </c>
      <c r="D236" s="42">
        <f>7+5</f>
        <v>12</v>
      </c>
      <c r="E236" s="42"/>
      <c r="F236" s="17"/>
      <c r="G236" s="15">
        <f>F236*D236</f>
        <v>0</v>
      </c>
      <c r="H236" s="20"/>
    </row>
    <row r="237" spans="1:8" s="19" customFormat="1" x14ac:dyDescent="0.25">
      <c r="A237" s="16"/>
      <c r="B237" s="11" t="s">
        <v>309</v>
      </c>
      <c r="C237" s="6" t="s">
        <v>3</v>
      </c>
      <c r="D237" s="42">
        <v>2</v>
      </c>
      <c r="E237" s="42"/>
      <c r="F237" s="17"/>
      <c r="G237" s="15">
        <f>F237*D237</f>
        <v>0</v>
      </c>
      <c r="H237" s="20"/>
    </row>
    <row r="238" spans="1:8" s="19" customFormat="1" x14ac:dyDescent="0.25">
      <c r="A238" s="16"/>
      <c r="B238" s="11" t="s">
        <v>224</v>
      </c>
      <c r="C238" s="6" t="s">
        <v>3</v>
      </c>
      <c r="D238" s="42">
        <f>D235+D236</f>
        <v>32</v>
      </c>
      <c r="E238" s="42"/>
      <c r="F238" s="17"/>
      <c r="G238" s="15">
        <f>F238*D238</f>
        <v>0</v>
      </c>
      <c r="H238" s="20"/>
    </row>
    <row r="239" spans="1:8" ht="15" customHeight="1" x14ac:dyDescent="0.25">
      <c r="A239" s="117" t="s">
        <v>7</v>
      </c>
      <c r="B239" s="118"/>
      <c r="C239" s="118"/>
      <c r="D239" s="118"/>
      <c r="E239" s="119"/>
      <c r="F239" s="123">
        <f>SUM(G235:G238)</f>
        <v>0</v>
      </c>
      <c r="G239" s="124"/>
    </row>
    <row r="240" spans="1:8" s="19" customFormat="1" ht="14.65" customHeight="1" x14ac:dyDescent="0.25">
      <c r="A240" s="22"/>
      <c r="B240" s="23"/>
      <c r="C240" s="23"/>
      <c r="D240" s="44"/>
      <c r="E240" s="65"/>
      <c r="F240" s="21"/>
      <c r="G240" s="21"/>
      <c r="H240" s="20"/>
    </row>
    <row r="241" spans="1:8" x14ac:dyDescent="0.25">
      <c r="A241" s="13" t="s">
        <v>226</v>
      </c>
      <c r="B241" s="14" t="s">
        <v>69</v>
      </c>
      <c r="C241" s="6"/>
      <c r="D241" s="42"/>
      <c r="E241" s="42"/>
      <c r="F241" s="7"/>
      <c r="G241" s="15"/>
    </row>
    <row r="242" spans="1:8" ht="26.25" customHeight="1" x14ac:dyDescent="0.25">
      <c r="A242" s="13"/>
      <c r="B242" s="51" t="s">
        <v>71</v>
      </c>
      <c r="C242" s="6"/>
      <c r="D242" s="42"/>
      <c r="E242" s="42"/>
      <c r="F242" s="7"/>
      <c r="G242" s="15"/>
    </row>
    <row r="243" spans="1:8" ht="15" customHeight="1" x14ac:dyDescent="0.25">
      <c r="A243" s="13"/>
      <c r="B243" s="79" t="s">
        <v>234</v>
      </c>
      <c r="C243" s="6"/>
      <c r="D243" s="42"/>
      <c r="E243" s="42"/>
      <c r="F243" s="7"/>
      <c r="G243" s="15"/>
    </row>
    <row r="244" spans="1:8" s="19" customFormat="1" x14ac:dyDescent="0.25">
      <c r="A244" s="16"/>
      <c r="B244" s="11" t="s">
        <v>227</v>
      </c>
      <c r="C244" s="6" t="s">
        <v>3</v>
      </c>
      <c r="D244" s="42">
        <v>14</v>
      </c>
      <c r="E244" s="42"/>
      <c r="F244" s="17"/>
      <c r="G244" s="15">
        <f t="shared" ref="G244" si="45">F244*D244</f>
        <v>0</v>
      </c>
      <c r="H244" s="20"/>
    </row>
    <row r="245" spans="1:8" s="19" customFormat="1" x14ac:dyDescent="0.25">
      <c r="A245" s="16"/>
      <c r="B245" s="11" t="s">
        <v>228</v>
      </c>
      <c r="C245" s="6" t="s">
        <v>3</v>
      </c>
      <c r="D245" s="42">
        <v>14</v>
      </c>
      <c r="E245" s="42"/>
      <c r="F245" s="17"/>
      <c r="G245" s="15">
        <f t="shared" ref="G245" si="46">F245*D245</f>
        <v>0</v>
      </c>
      <c r="H245" s="20"/>
    </row>
    <row r="246" spans="1:8" s="19" customFormat="1" x14ac:dyDescent="0.25">
      <c r="A246" s="16"/>
      <c r="B246" s="11" t="s">
        <v>314</v>
      </c>
      <c r="C246" s="6" t="s">
        <v>3</v>
      </c>
      <c r="D246" s="42">
        <v>9</v>
      </c>
      <c r="E246" s="42"/>
      <c r="F246" s="17"/>
      <c r="G246" s="15">
        <f t="shared" ref="G246:G259" si="47">F246*D246</f>
        <v>0</v>
      </c>
      <c r="H246" s="20"/>
    </row>
    <row r="247" spans="1:8" s="19" customFormat="1" x14ac:dyDescent="0.25">
      <c r="A247" s="16"/>
      <c r="B247" s="11" t="s">
        <v>237</v>
      </c>
      <c r="C247" s="6" t="s">
        <v>3</v>
      </c>
      <c r="D247" s="42">
        <v>1</v>
      </c>
      <c r="E247" s="42"/>
      <c r="F247" s="17"/>
      <c r="G247" s="15">
        <f t="shared" ref="G247" si="48">F247*D247</f>
        <v>0</v>
      </c>
      <c r="H247" s="20"/>
    </row>
    <row r="248" spans="1:8" s="19" customFormat="1" x14ac:dyDescent="0.25">
      <c r="A248" s="16"/>
      <c r="B248" s="11" t="s">
        <v>229</v>
      </c>
      <c r="C248" s="6" t="s">
        <v>3</v>
      </c>
      <c r="D248" s="42">
        <v>2</v>
      </c>
      <c r="E248" s="42"/>
      <c r="F248" s="17"/>
      <c r="G248" s="15">
        <f t="shared" si="47"/>
        <v>0</v>
      </c>
      <c r="H248" s="20"/>
    </row>
    <row r="249" spans="1:8" s="19" customFormat="1" x14ac:dyDescent="0.25">
      <c r="A249" s="16"/>
      <c r="B249" s="11" t="s">
        <v>230</v>
      </c>
      <c r="C249" s="6" t="s">
        <v>3</v>
      </c>
      <c r="D249" s="42">
        <v>1</v>
      </c>
      <c r="E249" s="42"/>
      <c r="F249" s="17"/>
      <c r="G249" s="15">
        <f t="shared" si="47"/>
        <v>0</v>
      </c>
      <c r="H249" s="20"/>
    </row>
    <row r="250" spans="1:8" s="19" customFormat="1" x14ac:dyDescent="0.25">
      <c r="A250" s="16"/>
      <c r="B250" s="11" t="s">
        <v>321</v>
      </c>
      <c r="C250" s="6" t="s">
        <v>3</v>
      </c>
      <c r="D250" s="42">
        <v>1</v>
      </c>
      <c r="E250" s="42"/>
      <c r="F250" s="17"/>
      <c r="G250" s="15">
        <f t="shared" si="47"/>
        <v>0</v>
      </c>
      <c r="H250" s="20"/>
    </row>
    <row r="251" spans="1:8" s="19" customFormat="1" x14ac:dyDescent="0.25">
      <c r="A251" s="16"/>
      <c r="B251" s="11" t="s">
        <v>231</v>
      </c>
      <c r="C251" s="6" t="s">
        <v>3</v>
      </c>
      <c r="D251" s="42">
        <v>1</v>
      </c>
      <c r="E251" s="42"/>
      <c r="F251" s="17"/>
      <c r="G251" s="15">
        <f t="shared" si="47"/>
        <v>0</v>
      </c>
      <c r="H251" s="20"/>
    </row>
    <row r="252" spans="1:8" s="19" customFormat="1" x14ac:dyDescent="0.25">
      <c r="A252" s="16"/>
      <c r="B252" s="11" t="s">
        <v>232</v>
      </c>
      <c r="C252" s="6" t="s">
        <v>3</v>
      </c>
      <c r="D252" s="42">
        <v>1</v>
      </c>
      <c r="E252" s="42"/>
      <c r="F252" s="17"/>
      <c r="G252" s="15">
        <f t="shared" ref="G252:G253" si="49">F252*D252</f>
        <v>0</v>
      </c>
      <c r="H252" s="20"/>
    </row>
    <row r="253" spans="1:8" s="19" customFormat="1" x14ac:dyDescent="0.25">
      <c r="A253" s="16"/>
      <c r="B253" s="11" t="s">
        <v>310</v>
      </c>
      <c r="C253" s="6" t="s">
        <v>3</v>
      </c>
      <c r="D253" s="42">
        <v>1</v>
      </c>
      <c r="E253" s="42"/>
      <c r="F253" s="17"/>
      <c r="G253" s="15">
        <f t="shared" si="49"/>
        <v>0</v>
      </c>
      <c r="H253" s="20"/>
    </row>
    <row r="254" spans="1:8" s="19" customFormat="1" x14ac:dyDescent="0.25">
      <c r="A254" s="16"/>
      <c r="B254" s="11" t="s">
        <v>311</v>
      </c>
      <c r="C254" s="6" t="s">
        <v>3</v>
      </c>
      <c r="D254" s="42">
        <v>1</v>
      </c>
      <c r="E254" s="42"/>
      <c r="F254" s="17"/>
      <c r="G254" s="15">
        <f t="shared" ref="G254" si="50">F254*D254</f>
        <v>0</v>
      </c>
      <c r="H254" s="20"/>
    </row>
    <row r="255" spans="1:8" s="19" customFormat="1" x14ac:dyDescent="0.25">
      <c r="A255" s="16"/>
      <c r="B255" s="11" t="s">
        <v>233</v>
      </c>
      <c r="C255" s="6" t="s">
        <v>3</v>
      </c>
      <c r="D255" s="42">
        <v>1</v>
      </c>
      <c r="E255" s="42"/>
      <c r="F255" s="17"/>
      <c r="G255" s="15">
        <f t="shared" ref="G255" si="51">F255*D255</f>
        <v>0</v>
      </c>
      <c r="H255" s="20"/>
    </row>
    <row r="256" spans="1:8" s="19" customFormat="1" x14ac:dyDescent="0.25">
      <c r="A256" s="16"/>
      <c r="B256" s="11" t="s">
        <v>235</v>
      </c>
      <c r="C256" s="6" t="s">
        <v>3</v>
      </c>
      <c r="D256" s="42">
        <v>2</v>
      </c>
      <c r="E256" s="42"/>
      <c r="F256" s="17"/>
      <c r="G256" s="15">
        <f t="shared" si="47"/>
        <v>0</v>
      </c>
      <c r="H256" s="20"/>
    </row>
    <row r="257" spans="1:8" s="19" customFormat="1" x14ac:dyDescent="0.25">
      <c r="A257" s="16"/>
      <c r="B257" s="11" t="s">
        <v>236</v>
      </c>
      <c r="C257" s="6" t="s">
        <v>3</v>
      </c>
      <c r="D257" s="42">
        <v>1</v>
      </c>
      <c r="E257" s="42"/>
      <c r="F257" s="17"/>
      <c r="G257" s="15">
        <f t="shared" si="47"/>
        <v>0</v>
      </c>
      <c r="H257" s="20"/>
    </row>
    <row r="258" spans="1:8" s="19" customFormat="1" x14ac:dyDescent="0.25">
      <c r="A258" s="16"/>
      <c r="B258" s="11" t="s">
        <v>338</v>
      </c>
      <c r="C258" s="6" t="s">
        <v>3</v>
      </c>
      <c r="D258" s="42">
        <v>1</v>
      </c>
      <c r="E258" s="42"/>
      <c r="F258" s="17"/>
      <c r="G258" s="15">
        <f t="shared" ref="G258" si="52">F258*D258</f>
        <v>0</v>
      </c>
      <c r="H258" s="20"/>
    </row>
    <row r="259" spans="1:8" s="19" customFormat="1" x14ac:dyDescent="0.25">
      <c r="A259" s="16"/>
      <c r="B259" s="11" t="s">
        <v>239</v>
      </c>
      <c r="C259" s="6" t="s">
        <v>3</v>
      </c>
      <c r="D259" s="42">
        <v>1</v>
      </c>
      <c r="E259" s="42"/>
      <c r="F259" s="17"/>
      <c r="G259" s="15">
        <f t="shared" si="47"/>
        <v>0</v>
      </c>
      <c r="H259" s="20"/>
    </row>
    <row r="260" spans="1:8" s="19" customFormat="1" x14ac:dyDescent="0.25">
      <c r="A260" s="16"/>
      <c r="B260" s="11" t="s">
        <v>238</v>
      </c>
      <c r="C260" s="6" t="s">
        <v>3</v>
      </c>
      <c r="D260" s="42">
        <v>1</v>
      </c>
      <c r="E260" s="42"/>
      <c r="F260" s="17"/>
      <c r="G260" s="15">
        <f t="shared" ref="G260:G261" si="53">F260*D260</f>
        <v>0</v>
      </c>
      <c r="H260" s="20"/>
    </row>
    <row r="261" spans="1:8" s="19" customFormat="1" x14ac:dyDescent="0.25">
      <c r="A261" s="16"/>
      <c r="B261" s="11" t="s">
        <v>322</v>
      </c>
      <c r="C261" s="6" t="s">
        <v>3</v>
      </c>
      <c r="D261" s="42">
        <v>1</v>
      </c>
      <c r="E261" s="42"/>
      <c r="F261" s="17"/>
      <c r="G261" s="15">
        <f t="shared" si="53"/>
        <v>0</v>
      </c>
      <c r="H261" s="20"/>
    </row>
    <row r="262" spans="1:8" s="19" customFormat="1" x14ac:dyDescent="0.25">
      <c r="A262" s="16"/>
      <c r="B262" s="11" t="s">
        <v>323</v>
      </c>
      <c r="C262" s="6" t="s">
        <v>3</v>
      </c>
      <c r="D262" s="42">
        <v>2</v>
      </c>
      <c r="E262" s="42"/>
      <c r="F262" s="17"/>
      <c r="G262" s="15">
        <f t="shared" ref="G262" si="54">F262*D262</f>
        <v>0</v>
      </c>
      <c r="H262" s="20"/>
    </row>
    <row r="263" spans="1:8" ht="15" customHeight="1" x14ac:dyDescent="0.25">
      <c r="A263" s="13"/>
      <c r="B263" s="79" t="s">
        <v>336</v>
      </c>
      <c r="C263" s="6"/>
      <c r="D263" s="42"/>
      <c r="E263" s="42"/>
      <c r="F263" s="7"/>
      <c r="G263" s="15"/>
    </row>
    <row r="264" spans="1:8" s="19" customFormat="1" x14ac:dyDescent="0.25">
      <c r="A264" s="16"/>
      <c r="B264" s="11" t="s">
        <v>337</v>
      </c>
      <c r="C264" s="6" t="s">
        <v>3</v>
      </c>
      <c r="D264" s="42">
        <v>1</v>
      </c>
      <c r="E264" s="42"/>
      <c r="F264" s="17"/>
      <c r="G264" s="15">
        <f t="shared" ref="G264" si="55">F264*D264</f>
        <v>0</v>
      </c>
      <c r="H264" s="20"/>
    </row>
    <row r="265" spans="1:8" ht="15" customHeight="1" x14ac:dyDescent="0.25">
      <c r="A265" s="117" t="s">
        <v>7</v>
      </c>
      <c r="B265" s="118"/>
      <c r="C265" s="118"/>
      <c r="D265" s="118"/>
      <c r="E265" s="119"/>
      <c r="F265" s="123">
        <f>SUM(G244:G264)</f>
        <v>0</v>
      </c>
      <c r="G265" s="124"/>
    </row>
    <row r="266" spans="1:8" s="19" customFormat="1" x14ac:dyDescent="0.25">
      <c r="A266" s="18"/>
      <c r="B266" s="11"/>
      <c r="C266" s="6"/>
      <c r="D266" s="42" t="s">
        <v>23</v>
      </c>
      <c r="E266" s="42"/>
      <c r="F266" s="17"/>
      <c r="G266" s="15"/>
      <c r="H266" s="20"/>
    </row>
    <row r="267" spans="1:8" x14ac:dyDescent="0.25">
      <c r="A267" s="13" t="s">
        <v>240</v>
      </c>
      <c r="B267" s="14" t="s">
        <v>175</v>
      </c>
      <c r="C267" s="6"/>
      <c r="D267" s="42"/>
      <c r="E267" s="42"/>
      <c r="F267" s="7"/>
      <c r="G267" s="15"/>
    </row>
    <row r="268" spans="1:8" s="19" customFormat="1" ht="38.25" x14ac:dyDescent="0.25">
      <c r="A268" s="16"/>
      <c r="B268" s="11" t="s">
        <v>217</v>
      </c>
      <c r="C268" s="6" t="s">
        <v>2</v>
      </c>
      <c r="D268" s="42">
        <v>12</v>
      </c>
      <c r="E268" s="42"/>
      <c r="F268" s="17"/>
      <c r="G268" s="15">
        <f>F268*D268</f>
        <v>0</v>
      </c>
      <c r="H268" s="20"/>
    </row>
    <row r="269" spans="1:8" s="19" customFormat="1" ht="38.25" x14ac:dyDescent="0.25">
      <c r="A269" s="16"/>
      <c r="B269" s="11" t="s">
        <v>218</v>
      </c>
      <c r="C269" s="6" t="s">
        <v>2</v>
      </c>
      <c r="D269" s="42">
        <v>2</v>
      </c>
      <c r="E269" s="42"/>
      <c r="F269" s="17"/>
      <c r="G269" s="15">
        <f>F269*D269</f>
        <v>0</v>
      </c>
      <c r="H269" s="20"/>
    </row>
    <row r="270" spans="1:8" s="19" customFormat="1" ht="38.25" x14ac:dyDescent="0.25">
      <c r="A270" s="16"/>
      <c r="B270" s="11" t="s">
        <v>344</v>
      </c>
      <c r="C270" s="6" t="s">
        <v>2</v>
      </c>
      <c r="D270" s="42">
        <v>2</v>
      </c>
      <c r="E270" s="42"/>
      <c r="F270" s="17"/>
      <c r="G270" s="15">
        <f>F270*D270</f>
        <v>0</v>
      </c>
      <c r="H270" s="20"/>
    </row>
    <row r="271" spans="1:8" ht="15" customHeight="1" x14ac:dyDescent="0.25">
      <c r="A271" s="117" t="s">
        <v>7</v>
      </c>
      <c r="B271" s="118"/>
      <c r="C271" s="118"/>
      <c r="D271" s="118"/>
      <c r="E271" s="119"/>
      <c r="F271" s="123">
        <f>SUM(G268:G270)</f>
        <v>0</v>
      </c>
      <c r="G271" s="124"/>
    </row>
    <row r="272" spans="1:8" ht="15" customHeight="1" x14ac:dyDescent="0.25">
      <c r="A272" s="16"/>
      <c r="B272" s="11"/>
      <c r="C272" s="6"/>
      <c r="D272" s="42"/>
      <c r="E272" s="42"/>
      <c r="F272" s="7"/>
      <c r="G272" s="15"/>
    </row>
    <row r="273" spans="1:8" s="19" customFormat="1" x14ac:dyDescent="0.25">
      <c r="A273" s="13" t="s">
        <v>241</v>
      </c>
      <c r="B273" s="14" t="s">
        <v>73</v>
      </c>
      <c r="C273" s="6"/>
      <c r="D273" s="42"/>
      <c r="E273" s="42"/>
      <c r="F273" s="17"/>
      <c r="G273" s="15">
        <f>F273*D273</f>
        <v>0</v>
      </c>
      <c r="H273" s="20"/>
    </row>
    <row r="274" spans="1:8" s="38" customFormat="1" ht="12.75" customHeight="1" x14ac:dyDescent="0.25">
      <c r="A274" s="39"/>
      <c r="B274" s="39"/>
      <c r="C274" s="125" t="s">
        <v>19</v>
      </c>
      <c r="D274" s="126"/>
      <c r="E274" s="126"/>
      <c r="F274" s="126"/>
      <c r="G274" s="127"/>
      <c r="H274" s="40"/>
    </row>
    <row r="275" spans="1:8" s="19" customFormat="1" ht="14.65" customHeight="1" x14ac:dyDescent="0.25">
      <c r="A275" s="16"/>
      <c r="B275" s="11"/>
      <c r="C275" s="6"/>
      <c r="D275" s="42"/>
      <c r="E275" s="42"/>
      <c r="F275" s="7"/>
      <c r="G275" s="15"/>
      <c r="H275" s="20"/>
    </row>
    <row r="276" spans="1:8" x14ac:dyDescent="0.25">
      <c r="A276" s="13" t="s">
        <v>242</v>
      </c>
      <c r="B276" s="14" t="s">
        <v>20</v>
      </c>
      <c r="C276" s="6"/>
      <c r="D276" s="42"/>
      <c r="E276" s="42"/>
      <c r="F276" s="7"/>
      <c r="G276" s="15"/>
    </row>
    <row r="277" spans="1:8" s="19" customFormat="1" ht="38.25" x14ac:dyDescent="0.25">
      <c r="A277" s="16"/>
      <c r="B277" s="11" t="s">
        <v>75</v>
      </c>
      <c r="C277" s="6" t="s">
        <v>15</v>
      </c>
      <c r="D277" s="42">
        <v>50</v>
      </c>
      <c r="E277" s="42"/>
      <c r="F277" s="17"/>
      <c r="G277" s="15">
        <f>F277*D277</f>
        <v>0</v>
      </c>
      <c r="H277" s="20"/>
    </row>
    <row r="278" spans="1:8" s="19" customFormat="1" x14ac:dyDescent="0.25">
      <c r="A278" s="16"/>
      <c r="B278" s="11" t="s">
        <v>243</v>
      </c>
      <c r="C278" s="6" t="s">
        <v>2</v>
      </c>
      <c r="D278" s="42">
        <v>1</v>
      </c>
      <c r="E278" s="42"/>
      <c r="F278" s="17"/>
      <c r="G278" s="15">
        <f>F278*D278</f>
        <v>0</v>
      </c>
      <c r="H278" s="20"/>
    </row>
    <row r="279" spans="1:8" s="19" customFormat="1" x14ac:dyDescent="0.25">
      <c r="A279" s="16"/>
      <c r="B279" s="11" t="s">
        <v>244</v>
      </c>
      <c r="C279" s="6" t="s">
        <v>2</v>
      </c>
      <c r="D279" s="42">
        <v>1</v>
      </c>
      <c r="E279" s="42"/>
      <c r="F279" s="17"/>
      <c r="G279" s="15">
        <f>F279*D279</f>
        <v>0</v>
      </c>
      <c r="H279" s="20"/>
    </row>
    <row r="280" spans="1:8" ht="15" customHeight="1" x14ac:dyDescent="0.25">
      <c r="A280" s="117" t="s">
        <v>7</v>
      </c>
      <c r="B280" s="118"/>
      <c r="C280" s="118"/>
      <c r="D280" s="118"/>
      <c r="E280" s="119"/>
      <c r="F280" s="123">
        <f>SUM(G277:G279)</f>
        <v>0</v>
      </c>
      <c r="G280" s="124"/>
    </row>
    <row r="281" spans="1:8" s="19" customFormat="1" ht="14.65" customHeight="1" x14ac:dyDescent="0.25">
      <c r="A281" s="16"/>
      <c r="B281" s="11"/>
      <c r="C281" s="6"/>
      <c r="D281" s="42"/>
      <c r="E281" s="42"/>
      <c r="F281" s="7"/>
      <c r="G281" s="15"/>
      <c r="H281" s="20"/>
    </row>
    <row r="282" spans="1:8" x14ac:dyDescent="0.25">
      <c r="A282" s="13" t="s">
        <v>247</v>
      </c>
      <c r="B282" s="14" t="s">
        <v>77</v>
      </c>
      <c r="C282" s="6"/>
      <c r="D282" s="42"/>
      <c r="E282" s="42"/>
      <c r="F282" s="7"/>
      <c r="G282" s="15"/>
    </row>
    <row r="283" spans="1:8" ht="25.5" x14ac:dyDescent="0.25">
      <c r="A283" s="13"/>
      <c r="B283" s="51" t="s">
        <v>78</v>
      </c>
      <c r="C283" s="6"/>
      <c r="D283" s="42"/>
      <c r="E283" s="42"/>
      <c r="F283" s="7"/>
      <c r="G283" s="15"/>
    </row>
    <row r="284" spans="1:8" s="19" customFormat="1" x14ac:dyDescent="0.25">
      <c r="A284" s="16"/>
      <c r="B284" s="11" t="s">
        <v>245</v>
      </c>
      <c r="C284" s="6" t="s">
        <v>15</v>
      </c>
      <c r="D284" s="42">
        <v>150</v>
      </c>
      <c r="E284" s="42"/>
      <c r="F284" s="7"/>
      <c r="G284" s="15">
        <f>F284*D284</f>
        <v>0</v>
      </c>
      <c r="H284" s="20"/>
    </row>
    <row r="285" spans="1:8" s="19" customFormat="1" x14ac:dyDescent="0.25">
      <c r="A285" s="16"/>
      <c r="B285" s="11" t="s">
        <v>246</v>
      </c>
      <c r="C285" s="6" t="s">
        <v>15</v>
      </c>
      <c r="D285" s="42">
        <v>100</v>
      </c>
      <c r="E285" s="42"/>
      <c r="F285" s="7"/>
      <c r="G285" s="15">
        <f>F285*D285</f>
        <v>0</v>
      </c>
      <c r="H285" s="20"/>
    </row>
    <row r="286" spans="1:8" ht="15" customHeight="1" x14ac:dyDescent="0.25">
      <c r="A286" s="117" t="s">
        <v>7</v>
      </c>
      <c r="B286" s="118"/>
      <c r="C286" s="118"/>
      <c r="D286" s="118"/>
      <c r="E286" s="119"/>
      <c r="F286" s="123">
        <f>SUM(G284:G285)</f>
        <v>0</v>
      </c>
      <c r="G286" s="124"/>
    </row>
    <row r="287" spans="1:8" s="19" customFormat="1" ht="14.65" customHeight="1" x14ac:dyDescent="0.25">
      <c r="A287" s="16"/>
      <c r="B287" s="11"/>
      <c r="C287" s="6"/>
      <c r="D287" s="42"/>
      <c r="E287" s="42"/>
      <c r="F287" s="7"/>
      <c r="G287" s="15"/>
      <c r="H287" s="20"/>
    </row>
    <row r="288" spans="1:8" x14ac:dyDescent="0.25">
      <c r="A288" s="13" t="s">
        <v>248</v>
      </c>
      <c r="B288" s="14" t="s">
        <v>249</v>
      </c>
      <c r="C288" s="6"/>
      <c r="D288" s="42"/>
      <c r="E288" s="42"/>
      <c r="F288" s="7"/>
      <c r="G288" s="15"/>
    </row>
    <row r="289" spans="1:8" s="19" customFormat="1" x14ac:dyDescent="0.25">
      <c r="A289" s="16"/>
      <c r="B289" s="11" t="s">
        <v>250</v>
      </c>
      <c r="C289" s="6" t="s">
        <v>2</v>
      </c>
      <c r="D289" s="42">
        <v>1</v>
      </c>
      <c r="E289" s="42"/>
      <c r="F289" s="7"/>
      <c r="G289" s="15">
        <f>F289*D289</f>
        <v>0</v>
      </c>
      <c r="H289" s="20"/>
    </row>
    <row r="290" spans="1:8" s="19" customFormat="1" ht="25.5" x14ac:dyDescent="0.25">
      <c r="A290" s="16"/>
      <c r="B290" s="11" t="s">
        <v>307</v>
      </c>
      <c r="C290" s="6" t="s">
        <v>2</v>
      </c>
      <c r="D290" s="42">
        <v>1</v>
      </c>
      <c r="E290" s="42"/>
      <c r="F290" s="7"/>
      <c r="G290" s="15">
        <f>F290*D290</f>
        <v>0</v>
      </c>
      <c r="H290" s="20"/>
    </row>
    <row r="291" spans="1:8" ht="15" customHeight="1" x14ac:dyDescent="0.25">
      <c r="A291" s="117" t="s">
        <v>7</v>
      </c>
      <c r="B291" s="118"/>
      <c r="C291" s="118"/>
      <c r="D291" s="118"/>
      <c r="E291" s="119"/>
      <c r="F291" s="123">
        <f>SUM(G289:G290)</f>
        <v>0</v>
      </c>
      <c r="G291" s="124"/>
    </row>
    <row r="292" spans="1:8" ht="15" customHeight="1" x14ac:dyDescent="0.25">
      <c r="A292" s="12"/>
      <c r="B292" s="2"/>
      <c r="C292" s="3"/>
      <c r="D292" s="41"/>
      <c r="E292" s="41"/>
      <c r="F292" s="4"/>
      <c r="G292" s="5"/>
    </row>
    <row r="293" spans="1:8" ht="15" customHeight="1" x14ac:dyDescent="0.25">
      <c r="A293" s="13">
        <v>5</v>
      </c>
      <c r="B293" s="14" t="s">
        <v>251</v>
      </c>
      <c r="C293" s="6"/>
      <c r="D293" s="42"/>
      <c r="E293" s="42"/>
      <c r="F293" s="7"/>
      <c r="G293" s="15"/>
    </row>
    <row r="294" spans="1:8" ht="15" customHeight="1" x14ac:dyDescent="0.25">
      <c r="A294" s="13"/>
      <c r="B294" s="14"/>
      <c r="C294" s="6"/>
      <c r="D294" s="42"/>
      <c r="E294" s="42"/>
      <c r="F294" s="7"/>
      <c r="G294" s="15"/>
    </row>
    <row r="295" spans="1:8" x14ac:dyDescent="0.25">
      <c r="A295" s="13" t="s">
        <v>261</v>
      </c>
      <c r="B295" s="14" t="s">
        <v>24</v>
      </c>
      <c r="C295" s="6"/>
      <c r="D295" s="42"/>
      <c r="E295" s="42"/>
      <c r="F295" s="7"/>
      <c r="G295" s="15"/>
    </row>
    <row r="296" spans="1:8" x14ac:dyDescent="0.25">
      <c r="A296" s="13"/>
      <c r="B296" s="52" t="s">
        <v>91</v>
      </c>
      <c r="C296" s="6" t="s">
        <v>3</v>
      </c>
      <c r="D296" s="42">
        <v>60</v>
      </c>
      <c r="E296" s="42"/>
      <c r="F296" s="7"/>
      <c r="G296" s="15">
        <f t="shared" ref="G296:G313" si="56">D296*F296</f>
        <v>0</v>
      </c>
    </row>
    <row r="297" spans="1:8" x14ac:dyDescent="0.25">
      <c r="A297" s="13"/>
      <c r="B297" s="52" t="s">
        <v>92</v>
      </c>
      <c r="C297" s="6" t="s">
        <v>3</v>
      </c>
      <c r="D297" s="42">
        <f>36+2</f>
        <v>38</v>
      </c>
      <c r="E297" s="42"/>
      <c r="F297" s="7"/>
      <c r="G297" s="15">
        <f t="shared" si="56"/>
        <v>0</v>
      </c>
    </row>
    <row r="298" spans="1:8" x14ac:dyDescent="0.25">
      <c r="A298" s="13"/>
      <c r="B298" s="52" t="s">
        <v>93</v>
      </c>
      <c r="C298" s="6" t="s">
        <v>3</v>
      </c>
      <c r="D298" s="42">
        <f>2</f>
        <v>2</v>
      </c>
      <c r="E298" s="42"/>
      <c r="F298" s="7"/>
      <c r="G298" s="15">
        <f t="shared" si="56"/>
        <v>0</v>
      </c>
    </row>
    <row r="299" spans="1:8" x14ac:dyDescent="0.25">
      <c r="A299" s="13"/>
      <c r="B299" s="52" t="s">
        <v>94</v>
      </c>
      <c r="C299" s="6" t="s">
        <v>3</v>
      </c>
      <c r="D299" s="42">
        <v>1</v>
      </c>
      <c r="E299" s="42"/>
      <c r="F299" s="7"/>
      <c r="G299" s="15">
        <f t="shared" si="56"/>
        <v>0</v>
      </c>
    </row>
    <row r="300" spans="1:8" x14ac:dyDescent="0.25">
      <c r="A300" s="13"/>
      <c r="B300" s="52" t="s">
        <v>96</v>
      </c>
      <c r="C300" s="6" t="s">
        <v>3</v>
      </c>
      <c r="D300" s="42">
        <f>7+2</f>
        <v>9</v>
      </c>
      <c r="E300" s="42"/>
      <c r="F300" s="7"/>
      <c r="G300" s="15">
        <f t="shared" si="56"/>
        <v>0</v>
      </c>
    </row>
    <row r="301" spans="1:8" x14ac:dyDescent="0.25">
      <c r="A301" s="13"/>
      <c r="B301" s="52" t="s">
        <v>95</v>
      </c>
      <c r="C301" s="6" t="s">
        <v>3</v>
      </c>
      <c r="D301" s="42">
        <v>7</v>
      </c>
      <c r="E301" s="42"/>
      <c r="F301" s="7"/>
      <c r="G301" s="15">
        <f t="shared" si="56"/>
        <v>0</v>
      </c>
    </row>
    <row r="302" spans="1:8" x14ac:dyDescent="0.25">
      <c r="A302" s="13"/>
      <c r="B302" s="52" t="s">
        <v>252</v>
      </c>
      <c r="C302" s="6" t="s">
        <v>2</v>
      </c>
      <c r="D302" s="42">
        <f>14+2</f>
        <v>16</v>
      </c>
      <c r="E302" s="42"/>
      <c r="F302" s="7"/>
      <c r="G302" s="15">
        <f t="shared" si="56"/>
        <v>0</v>
      </c>
    </row>
    <row r="303" spans="1:8" x14ac:dyDescent="0.25">
      <c r="A303" s="13"/>
      <c r="B303" s="52" t="s">
        <v>340</v>
      </c>
      <c r="C303" s="6" t="s">
        <v>2</v>
      </c>
      <c r="D303" s="42">
        <v>1</v>
      </c>
      <c r="E303" s="42"/>
      <c r="F303" s="7"/>
      <c r="G303" s="15">
        <f t="shared" si="56"/>
        <v>0</v>
      </c>
    </row>
    <row r="304" spans="1:8" ht="25.5" x14ac:dyDescent="0.25">
      <c r="A304" s="13"/>
      <c r="B304" s="52" t="s">
        <v>301</v>
      </c>
      <c r="C304" s="6" t="s">
        <v>2</v>
      </c>
      <c r="D304" s="42">
        <f>14+2</f>
        <v>16</v>
      </c>
      <c r="E304" s="42"/>
      <c r="F304" s="7"/>
      <c r="G304" s="15">
        <f t="shared" ref="G304" si="57">D304*F304</f>
        <v>0</v>
      </c>
    </row>
    <row r="305" spans="1:8" x14ac:dyDescent="0.25">
      <c r="A305" s="80"/>
      <c r="B305" s="52" t="s">
        <v>302</v>
      </c>
      <c r="C305" s="6" t="s">
        <v>3</v>
      </c>
      <c r="D305" s="42">
        <v>5</v>
      </c>
      <c r="E305" s="81"/>
      <c r="F305" s="7"/>
      <c r="G305" s="15">
        <f t="shared" si="56"/>
        <v>0</v>
      </c>
      <c r="H305" s="1"/>
    </row>
    <row r="306" spans="1:8" x14ac:dyDescent="0.25">
      <c r="A306" s="13"/>
      <c r="B306" s="52" t="s">
        <v>97</v>
      </c>
      <c r="C306" s="6" t="s">
        <v>3</v>
      </c>
      <c r="D306" s="42">
        <v>16</v>
      </c>
      <c r="E306" s="42"/>
      <c r="F306" s="7"/>
      <c r="G306" s="15">
        <f t="shared" si="56"/>
        <v>0</v>
      </c>
    </row>
    <row r="307" spans="1:8" x14ac:dyDescent="0.25">
      <c r="A307" s="13"/>
      <c r="B307" s="52" t="s">
        <v>340</v>
      </c>
      <c r="C307" s="6" t="s">
        <v>2</v>
      </c>
      <c r="D307" s="42">
        <v>2</v>
      </c>
      <c r="E307" s="42"/>
      <c r="F307" s="7"/>
      <c r="G307" s="15">
        <f t="shared" ref="G307" si="58">D307*F307</f>
        <v>0</v>
      </c>
    </row>
    <row r="308" spans="1:8" ht="25.5" x14ac:dyDescent="0.25">
      <c r="A308" s="13"/>
      <c r="B308" s="52" t="s">
        <v>341</v>
      </c>
      <c r="C308" s="6" t="s">
        <v>3</v>
      </c>
      <c r="D308" s="42">
        <v>1</v>
      </c>
      <c r="E308" s="42"/>
      <c r="F308" s="7"/>
      <c r="G308" s="15">
        <f t="shared" ref="G308" si="59">D308*F308</f>
        <v>0</v>
      </c>
    </row>
    <row r="309" spans="1:8" x14ac:dyDescent="0.25">
      <c r="A309" s="13"/>
      <c r="B309" s="52" t="s">
        <v>342</v>
      </c>
      <c r="C309" s="6" t="s">
        <v>2</v>
      </c>
      <c r="D309" s="42">
        <v>1</v>
      </c>
      <c r="E309" s="42"/>
      <c r="F309" s="7"/>
      <c r="G309" s="15">
        <f t="shared" si="56"/>
        <v>0</v>
      </c>
    </row>
    <row r="310" spans="1:8" x14ac:dyDescent="0.25">
      <c r="A310" s="80"/>
      <c r="B310" s="52"/>
      <c r="C310" s="6"/>
      <c r="D310" s="42"/>
      <c r="E310" s="42"/>
      <c r="F310" s="7"/>
      <c r="G310" s="15"/>
      <c r="H310" s="1"/>
    </row>
    <row r="311" spans="1:8" x14ac:dyDescent="0.25">
      <c r="A311" s="80"/>
      <c r="B311" s="14" t="s">
        <v>258</v>
      </c>
      <c r="C311" s="6"/>
      <c r="D311" s="42"/>
      <c r="E311" s="42"/>
      <c r="F311" s="7"/>
      <c r="G311" s="15"/>
      <c r="H311" s="1"/>
    </row>
    <row r="312" spans="1:8" ht="25.5" x14ac:dyDescent="0.25">
      <c r="A312" s="80"/>
      <c r="B312" s="52" t="s">
        <v>259</v>
      </c>
      <c r="C312" s="6" t="s">
        <v>2</v>
      </c>
      <c r="D312" s="42">
        <v>1</v>
      </c>
      <c r="E312" s="42"/>
      <c r="F312" s="7"/>
      <c r="G312" s="15">
        <f t="shared" si="56"/>
        <v>0</v>
      </c>
      <c r="H312" s="1"/>
    </row>
    <row r="313" spans="1:8" x14ac:dyDescent="0.25">
      <c r="A313" s="13"/>
      <c r="B313" s="52" t="s">
        <v>340</v>
      </c>
      <c r="C313" s="6" t="s">
        <v>2</v>
      </c>
      <c r="D313" s="42">
        <v>1</v>
      </c>
      <c r="E313" s="42"/>
      <c r="F313" s="7"/>
      <c r="G313" s="15">
        <f t="shared" si="56"/>
        <v>0</v>
      </c>
    </row>
    <row r="314" spans="1:8" ht="25.5" x14ac:dyDescent="0.25">
      <c r="A314" s="80"/>
      <c r="B314" s="52" t="s">
        <v>256</v>
      </c>
      <c r="C314" s="6" t="s">
        <v>2</v>
      </c>
      <c r="D314" s="42">
        <v>1</v>
      </c>
      <c r="E314" s="42"/>
      <c r="F314" s="7"/>
      <c r="G314" s="15">
        <f>D314*F314</f>
        <v>0</v>
      </c>
      <c r="H314" s="1"/>
    </row>
    <row r="315" spans="1:8" x14ac:dyDescent="0.25">
      <c r="A315" s="80"/>
      <c r="B315" s="52" t="s">
        <v>255</v>
      </c>
      <c r="C315" s="6" t="s">
        <v>2</v>
      </c>
      <c r="D315" s="42">
        <v>1</v>
      </c>
      <c r="E315" s="42"/>
      <c r="F315" s="7"/>
      <c r="G315" s="15">
        <f t="shared" ref="G315" si="60">D315*F315</f>
        <v>0</v>
      </c>
      <c r="H315" s="1"/>
    </row>
    <row r="316" spans="1:8" x14ac:dyDescent="0.25">
      <c r="A316" s="80"/>
      <c r="B316" s="52" t="s">
        <v>257</v>
      </c>
      <c r="C316" s="6" t="s">
        <v>2</v>
      </c>
      <c r="D316" s="42">
        <v>1</v>
      </c>
      <c r="E316" s="42"/>
      <c r="F316" s="7"/>
      <c r="G316" s="15">
        <f t="shared" ref="G316" si="61">D316*F316</f>
        <v>0</v>
      </c>
      <c r="H316" s="1"/>
    </row>
    <row r="317" spans="1:8" x14ac:dyDescent="0.25">
      <c r="A317" s="80"/>
      <c r="B317" s="52" t="s">
        <v>253</v>
      </c>
      <c r="C317" s="6" t="s">
        <v>3</v>
      </c>
      <c r="D317" s="42">
        <v>5</v>
      </c>
      <c r="E317" s="42"/>
      <c r="F317" s="7"/>
      <c r="G317" s="15">
        <f t="shared" ref="G317:G318" si="62">D317*F317</f>
        <v>0</v>
      </c>
      <c r="H317" s="1"/>
    </row>
    <row r="318" spans="1:8" x14ac:dyDescent="0.25">
      <c r="A318" s="13"/>
      <c r="B318" s="52" t="s">
        <v>340</v>
      </c>
      <c r="C318" s="6" t="s">
        <v>2</v>
      </c>
      <c r="D318" s="42">
        <v>1</v>
      </c>
      <c r="E318" s="42"/>
      <c r="F318" s="7"/>
      <c r="G318" s="15">
        <f t="shared" si="62"/>
        <v>0</v>
      </c>
    </row>
    <row r="319" spans="1:8" x14ac:dyDescent="0.25">
      <c r="A319" s="13"/>
      <c r="B319" s="52" t="s">
        <v>254</v>
      </c>
      <c r="C319" s="6" t="s">
        <v>2</v>
      </c>
      <c r="D319" s="42">
        <v>1</v>
      </c>
      <c r="E319" s="42"/>
      <c r="F319" s="7"/>
      <c r="G319" s="15">
        <f>D319*F319</f>
        <v>0</v>
      </c>
    </row>
    <row r="320" spans="1:8" ht="25.5" x14ac:dyDescent="0.25">
      <c r="A320" s="13"/>
      <c r="B320" s="52" t="s">
        <v>260</v>
      </c>
      <c r="C320" s="6" t="s">
        <v>2</v>
      </c>
      <c r="D320" s="42">
        <v>1</v>
      </c>
      <c r="E320" s="42"/>
      <c r="F320" s="7"/>
      <c r="G320" s="15">
        <f>D320*F320</f>
        <v>0</v>
      </c>
    </row>
    <row r="321" spans="1:8" ht="15" customHeight="1" x14ac:dyDescent="0.25">
      <c r="A321" s="117" t="s">
        <v>7</v>
      </c>
      <c r="B321" s="118"/>
      <c r="C321" s="118"/>
      <c r="D321" s="118"/>
      <c r="E321" s="119"/>
      <c r="F321" s="123">
        <f>SUM(G296:G320)</f>
        <v>0</v>
      </c>
      <c r="G321" s="124"/>
    </row>
    <row r="322" spans="1:8" s="19" customFormat="1" ht="14.65" customHeight="1" x14ac:dyDescent="0.25">
      <c r="A322" s="16"/>
      <c r="B322" s="11"/>
      <c r="C322" s="6"/>
      <c r="D322" s="42"/>
      <c r="E322" s="42"/>
      <c r="F322" s="7"/>
      <c r="G322" s="15"/>
      <c r="H322" s="20"/>
    </row>
    <row r="323" spans="1:8" x14ac:dyDescent="0.25">
      <c r="A323" s="13" t="s">
        <v>262</v>
      </c>
      <c r="B323" s="14" t="s">
        <v>80</v>
      </c>
      <c r="C323" s="6"/>
      <c r="D323" s="42"/>
      <c r="E323" s="42"/>
      <c r="F323" s="7"/>
      <c r="G323" s="15"/>
    </row>
    <row r="324" spans="1:8" s="19" customFormat="1" ht="12.75" customHeight="1" x14ac:dyDescent="0.25">
      <c r="A324" s="16"/>
      <c r="B324" s="11" t="s">
        <v>106</v>
      </c>
      <c r="C324" s="6" t="s">
        <v>2</v>
      </c>
      <c r="D324" s="42">
        <v>1</v>
      </c>
      <c r="E324" s="42"/>
      <c r="F324" s="7"/>
      <c r="G324" s="15">
        <f>F324*D324</f>
        <v>0</v>
      </c>
      <c r="H324" s="20"/>
    </row>
    <row r="325" spans="1:8" s="19" customFormat="1" ht="38.25" x14ac:dyDescent="0.25">
      <c r="A325" s="16"/>
      <c r="B325" s="11" t="s">
        <v>263</v>
      </c>
      <c r="C325" s="6" t="s">
        <v>3</v>
      </c>
      <c r="D325" s="42">
        <v>2</v>
      </c>
      <c r="E325" s="42"/>
      <c r="F325" s="7"/>
      <c r="G325" s="15">
        <f t="shared" ref="G325:G326" si="63">F325*D325</f>
        <v>0</v>
      </c>
      <c r="H325" s="20"/>
    </row>
    <row r="326" spans="1:8" s="19" customFormat="1" ht="25.5" x14ac:dyDescent="0.25">
      <c r="A326" s="16"/>
      <c r="B326" s="11" t="s">
        <v>264</v>
      </c>
      <c r="C326" s="6" t="s">
        <v>15</v>
      </c>
      <c r="D326" s="42">
        <v>100</v>
      </c>
      <c r="E326" s="42"/>
      <c r="F326" s="7"/>
      <c r="G326" s="15">
        <f t="shared" si="63"/>
        <v>0</v>
      </c>
      <c r="H326" s="20"/>
    </row>
    <row r="327" spans="1:8" s="19" customFormat="1" ht="25.5" x14ac:dyDescent="0.25">
      <c r="A327" s="16"/>
      <c r="B327" s="11" t="s">
        <v>265</v>
      </c>
      <c r="C327" s="6" t="s">
        <v>15</v>
      </c>
      <c r="D327" s="42">
        <v>100</v>
      </c>
      <c r="E327" s="42"/>
      <c r="F327" s="7"/>
      <c r="G327" s="15">
        <f t="shared" ref="G327" si="64">F327*D327</f>
        <v>0</v>
      </c>
      <c r="H327" s="20"/>
    </row>
    <row r="328" spans="1:8" s="19" customFormat="1" x14ac:dyDescent="0.25">
      <c r="A328" s="16"/>
      <c r="B328" s="11"/>
      <c r="C328" s="6"/>
      <c r="D328" s="42"/>
      <c r="E328" s="42"/>
      <c r="F328" s="7"/>
      <c r="G328" s="15"/>
      <c r="H328" s="20"/>
    </row>
    <row r="329" spans="1:8" s="19" customFormat="1" x14ac:dyDescent="0.25">
      <c r="A329" s="16"/>
      <c r="B329" s="11" t="s">
        <v>105</v>
      </c>
      <c r="C329" s="6" t="s">
        <v>2</v>
      </c>
      <c r="D329" s="42">
        <v>1</v>
      </c>
      <c r="E329" s="42"/>
      <c r="F329" s="7"/>
      <c r="G329" s="15">
        <f>F329*D329</f>
        <v>0</v>
      </c>
      <c r="H329" s="20"/>
    </row>
    <row r="330" spans="1:8" ht="15" customHeight="1" x14ac:dyDescent="0.25">
      <c r="A330" s="117" t="s">
        <v>7</v>
      </c>
      <c r="B330" s="118"/>
      <c r="C330" s="118"/>
      <c r="D330" s="118"/>
      <c r="E330" s="119"/>
      <c r="F330" s="123">
        <f>SUM(G324:G329)</f>
        <v>0</v>
      </c>
      <c r="G330" s="124"/>
    </row>
    <row r="331" spans="1:8" s="19" customFormat="1" ht="14.65" customHeight="1" x14ac:dyDescent="0.25">
      <c r="A331" s="16"/>
      <c r="B331" s="11"/>
      <c r="C331" s="6"/>
      <c r="D331" s="42"/>
      <c r="E331" s="42"/>
      <c r="F331" s="7"/>
      <c r="G331" s="15"/>
      <c r="H331" s="20"/>
    </row>
    <row r="332" spans="1:8" x14ac:dyDescent="0.25">
      <c r="A332" s="13" t="s">
        <v>266</v>
      </c>
      <c r="B332" s="14" t="s">
        <v>25</v>
      </c>
      <c r="C332" s="6"/>
      <c r="D332" s="42"/>
      <c r="E332" s="42"/>
      <c r="F332" s="7"/>
      <c r="G332" s="15"/>
    </row>
    <row r="333" spans="1:8" x14ac:dyDescent="0.25">
      <c r="A333" s="13"/>
      <c r="B333" s="52" t="s">
        <v>273</v>
      </c>
      <c r="C333" s="6" t="s">
        <v>2</v>
      </c>
      <c r="D333" s="42">
        <v>1</v>
      </c>
      <c r="E333" s="42"/>
      <c r="F333" s="7"/>
      <c r="G333" s="15">
        <f t="shared" ref="G333:G340" si="65">F333*D333</f>
        <v>0</v>
      </c>
    </row>
    <row r="334" spans="1:8" x14ac:dyDescent="0.25">
      <c r="A334" s="13"/>
      <c r="B334" s="52" t="s">
        <v>268</v>
      </c>
      <c r="C334" s="6" t="s">
        <v>3</v>
      </c>
      <c r="D334" s="42">
        <v>16</v>
      </c>
      <c r="E334" s="42"/>
      <c r="F334" s="7"/>
      <c r="G334" s="15">
        <f t="shared" si="65"/>
        <v>0</v>
      </c>
    </row>
    <row r="335" spans="1:8" x14ac:dyDescent="0.25">
      <c r="A335" s="13"/>
      <c r="B335" s="52" t="s">
        <v>269</v>
      </c>
      <c r="C335" s="6" t="s">
        <v>3</v>
      </c>
      <c r="D335" s="42">
        <v>11</v>
      </c>
      <c r="E335" s="42"/>
      <c r="F335" s="7"/>
      <c r="G335" s="15">
        <f t="shared" si="65"/>
        <v>0</v>
      </c>
    </row>
    <row r="336" spans="1:8" x14ac:dyDescent="0.25">
      <c r="A336" s="13"/>
      <c r="B336" s="52" t="s">
        <v>267</v>
      </c>
      <c r="C336" s="6" t="s">
        <v>3</v>
      </c>
      <c r="D336" s="42">
        <v>3</v>
      </c>
      <c r="E336" s="42"/>
      <c r="F336" s="7"/>
      <c r="G336" s="15">
        <f t="shared" si="65"/>
        <v>0</v>
      </c>
    </row>
    <row r="337" spans="1:7" x14ac:dyDescent="0.25">
      <c r="A337" s="13"/>
      <c r="B337" s="52" t="s">
        <v>270</v>
      </c>
      <c r="C337" s="6" t="s">
        <v>3</v>
      </c>
      <c r="D337" s="42">
        <v>10</v>
      </c>
      <c r="E337" s="42"/>
      <c r="F337" s="7"/>
      <c r="G337" s="15">
        <f t="shared" si="65"/>
        <v>0</v>
      </c>
    </row>
    <row r="338" spans="1:7" x14ac:dyDescent="0.25">
      <c r="A338" s="13"/>
      <c r="B338" s="52" t="s">
        <v>271</v>
      </c>
      <c r="C338" s="6" t="s">
        <v>3</v>
      </c>
      <c r="D338" s="42">
        <v>3</v>
      </c>
      <c r="E338" s="42"/>
      <c r="F338" s="7"/>
      <c r="G338" s="15">
        <f t="shared" si="65"/>
        <v>0</v>
      </c>
    </row>
    <row r="339" spans="1:7" x14ac:dyDescent="0.25">
      <c r="A339" s="13"/>
      <c r="B339" s="52" t="s">
        <v>272</v>
      </c>
      <c r="C339" s="6" t="s">
        <v>2</v>
      </c>
      <c r="D339" s="42">
        <v>2</v>
      </c>
      <c r="E339" s="42"/>
      <c r="F339" s="7"/>
      <c r="G339" s="15">
        <f t="shared" si="65"/>
        <v>0</v>
      </c>
    </row>
    <row r="340" spans="1:7" x14ac:dyDescent="0.25">
      <c r="A340" s="13"/>
      <c r="B340" s="52" t="s">
        <v>88</v>
      </c>
      <c r="C340" s="6" t="s">
        <v>2</v>
      </c>
      <c r="D340" s="42">
        <v>1</v>
      </c>
      <c r="E340" s="42"/>
      <c r="F340" s="7"/>
      <c r="G340" s="15">
        <f t="shared" si="65"/>
        <v>0</v>
      </c>
    </row>
    <row r="341" spans="1:7" ht="15" customHeight="1" x14ac:dyDescent="0.25">
      <c r="A341" s="117" t="s">
        <v>7</v>
      </c>
      <c r="B341" s="118"/>
      <c r="C341" s="118"/>
      <c r="D341" s="118"/>
      <c r="E341" s="119"/>
      <c r="F341" s="123">
        <f>SUM(G333:G340)</f>
        <v>0</v>
      </c>
      <c r="G341" s="124"/>
    </row>
    <row r="342" spans="1:7" x14ac:dyDescent="0.25">
      <c r="A342" s="13" t="s">
        <v>274</v>
      </c>
      <c r="B342" s="14" t="s">
        <v>275</v>
      </c>
      <c r="C342" s="6"/>
      <c r="D342" s="42"/>
      <c r="E342" s="42"/>
      <c r="F342" s="7"/>
      <c r="G342" s="15"/>
    </row>
    <row r="343" spans="1:7" x14ac:dyDescent="0.25">
      <c r="A343" s="13"/>
      <c r="B343" s="14"/>
      <c r="C343" s="6"/>
      <c r="D343" s="42"/>
      <c r="E343" s="42"/>
      <c r="F343" s="7"/>
      <c r="G343" s="15"/>
    </row>
    <row r="344" spans="1:7" x14ac:dyDescent="0.25">
      <c r="A344" s="13"/>
      <c r="B344" s="14" t="s">
        <v>276</v>
      </c>
      <c r="C344" s="6"/>
      <c r="D344" s="42"/>
      <c r="E344" s="42"/>
      <c r="F344" s="7"/>
      <c r="G344" s="15"/>
    </row>
    <row r="345" spans="1:7" x14ac:dyDescent="0.25">
      <c r="A345" s="13"/>
      <c r="B345" s="52" t="s">
        <v>306</v>
      </c>
      <c r="C345" s="6" t="s">
        <v>2</v>
      </c>
      <c r="D345" s="42">
        <v>1</v>
      </c>
      <c r="E345" s="42"/>
      <c r="F345" s="7"/>
      <c r="G345" s="15">
        <f t="shared" ref="G345:G346" si="66">F345*D345</f>
        <v>0</v>
      </c>
    </row>
    <row r="346" spans="1:7" x14ac:dyDescent="0.25">
      <c r="A346" s="13"/>
      <c r="B346" s="52" t="s">
        <v>277</v>
      </c>
      <c r="C346" s="6" t="s">
        <v>3</v>
      </c>
      <c r="D346" s="42">
        <v>3</v>
      </c>
      <c r="E346" s="42"/>
      <c r="F346" s="7"/>
      <c r="G346" s="15">
        <f t="shared" si="66"/>
        <v>0</v>
      </c>
    </row>
    <row r="347" spans="1:7" x14ac:dyDescent="0.25">
      <c r="A347" s="13"/>
      <c r="B347" s="52" t="s">
        <v>279</v>
      </c>
      <c r="C347" s="6" t="s">
        <v>3</v>
      </c>
      <c r="D347" s="42">
        <v>5</v>
      </c>
      <c r="E347" s="42"/>
      <c r="F347" s="7"/>
      <c r="G347" s="15">
        <f>F347*D347</f>
        <v>0</v>
      </c>
    </row>
    <row r="348" spans="1:7" x14ac:dyDescent="0.25">
      <c r="A348" s="13"/>
      <c r="B348" s="52" t="s">
        <v>280</v>
      </c>
      <c r="C348" s="6" t="s">
        <v>3</v>
      </c>
      <c r="D348" s="42">
        <v>3</v>
      </c>
      <c r="E348" s="42"/>
      <c r="F348" s="7"/>
      <c r="G348" s="15">
        <f>F348*D348</f>
        <v>0</v>
      </c>
    </row>
    <row r="349" spans="1:7" x14ac:dyDescent="0.25">
      <c r="A349" s="13"/>
      <c r="B349" s="52" t="s">
        <v>278</v>
      </c>
      <c r="C349" s="6" t="s">
        <v>3</v>
      </c>
      <c r="D349" s="42">
        <v>5</v>
      </c>
      <c r="E349" s="42"/>
      <c r="F349" s="7"/>
      <c r="G349" s="15">
        <f>F349*D349</f>
        <v>0</v>
      </c>
    </row>
    <row r="350" spans="1:7" x14ac:dyDescent="0.25">
      <c r="A350" s="13"/>
      <c r="B350" s="52" t="s">
        <v>281</v>
      </c>
      <c r="C350" s="6" t="s">
        <v>3</v>
      </c>
      <c r="D350" s="42">
        <v>1</v>
      </c>
      <c r="E350" s="42"/>
      <c r="F350" s="7"/>
      <c r="G350" s="15">
        <f t="shared" ref="G350:G354" si="67">F350*D350</f>
        <v>0</v>
      </c>
    </row>
    <row r="351" spans="1:7" x14ac:dyDescent="0.25">
      <c r="A351" s="13"/>
      <c r="B351" s="52" t="s">
        <v>282</v>
      </c>
      <c r="C351" s="6" t="s">
        <v>3</v>
      </c>
      <c r="D351" s="42">
        <v>1</v>
      </c>
      <c r="E351" s="42"/>
      <c r="F351" s="7"/>
      <c r="G351" s="15">
        <f t="shared" si="67"/>
        <v>0</v>
      </c>
    </row>
    <row r="352" spans="1:7" x14ac:dyDescent="0.25">
      <c r="A352" s="13"/>
      <c r="B352" s="52" t="s">
        <v>305</v>
      </c>
      <c r="C352" s="6" t="s">
        <v>3</v>
      </c>
      <c r="D352" s="42">
        <v>1</v>
      </c>
      <c r="E352" s="42"/>
      <c r="F352" s="7"/>
      <c r="G352" s="15">
        <f t="shared" ref="G352" si="68">F352*D352</f>
        <v>0</v>
      </c>
    </row>
    <row r="353" spans="1:8" x14ac:dyDescent="0.25">
      <c r="A353" s="13"/>
      <c r="B353" s="52" t="s">
        <v>86</v>
      </c>
      <c r="C353" s="6" t="s">
        <v>3</v>
      </c>
      <c r="D353" s="42">
        <v>4</v>
      </c>
      <c r="E353" s="42"/>
      <c r="F353" s="7"/>
      <c r="G353" s="15">
        <f t="shared" si="67"/>
        <v>0</v>
      </c>
    </row>
    <row r="354" spans="1:8" x14ac:dyDescent="0.25">
      <c r="A354" s="13"/>
      <c r="B354" s="52" t="s">
        <v>283</v>
      </c>
      <c r="C354" s="6" t="s">
        <v>3</v>
      </c>
      <c r="D354" s="42">
        <v>4</v>
      </c>
      <c r="E354" s="42"/>
      <c r="F354" s="7"/>
      <c r="G354" s="15">
        <f t="shared" si="67"/>
        <v>0</v>
      </c>
    </row>
    <row r="355" spans="1:8" ht="25.5" x14ac:dyDescent="0.25">
      <c r="A355" s="13"/>
      <c r="B355" s="52" t="s">
        <v>284</v>
      </c>
      <c r="C355" s="6" t="s">
        <v>2</v>
      </c>
      <c r="D355" s="42">
        <v>1</v>
      </c>
      <c r="E355" s="42"/>
      <c r="F355" s="7"/>
      <c r="G355" s="15">
        <f t="shared" ref="G355" si="69">F355*D355</f>
        <v>0</v>
      </c>
    </row>
    <row r="356" spans="1:8" x14ac:dyDescent="0.25">
      <c r="A356" s="13"/>
      <c r="B356" s="52"/>
      <c r="C356" s="6"/>
      <c r="D356" s="42"/>
      <c r="E356" s="42"/>
      <c r="F356" s="7"/>
      <c r="G356" s="15"/>
    </row>
    <row r="357" spans="1:8" x14ac:dyDescent="0.25">
      <c r="A357" s="13"/>
      <c r="B357" s="14" t="s">
        <v>285</v>
      </c>
      <c r="C357" s="6"/>
      <c r="D357" s="42"/>
      <c r="E357" s="42"/>
      <c r="F357" s="7"/>
      <c r="G357" s="15"/>
    </row>
    <row r="358" spans="1:8" s="19" customFormat="1" ht="25.5" x14ac:dyDescent="0.25">
      <c r="A358" s="16"/>
      <c r="B358" s="11" t="s">
        <v>82</v>
      </c>
      <c r="C358" s="6" t="s">
        <v>2</v>
      </c>
      <c r="D358" s="42">
        <v>2</v>
      </c>
      <c r="E358" s="42"/>
      <c r="F358" s="7"/>
      <c r="G358" s="15">
        <f>F358*D358</f>
        <v>0</v>
      </c>
      <c r="H358" s="20"/>
    </row>
    <row r="359" spans="1:8" s="19" customFormat="1" x14ac:dyDescent="0.25">
      <c r="A359" s="16"/>
      <c r="B359" s="11" t="s">
        <v>83</v>
      </c>
      <c r="C359" s="6" t="s">
        <v>2</v>
      </c>
      <c r="D359" s="42">
        <v>1</v>
      </c>
      <c r="E359" s="42"/>
      <c r="F359" s="7"/>
      <c r="G359" s="15">
        <f>F359*D359</f>
        <v>0</v>
      </c>
      <c r="H359" s="20"/>
    </row>
    <row r="360" spans="1:8" s="19" customFormat="1" ht="25.5" x14ac:dyDescent="0.25">
      <c r="A360" s="16"/>
      <c r="B360" s="11" t="s">
        <v>84</v>
      </c>
      <c r="C360" s="6" t="s">
        <v>2</v>
      </c>
      <c r="D360" s="42">
        <v>1</v>
      </c>
      <c r="E360" s="42"/>
      <c r="F360" s="7"/>
      <c r="G360" s="15">
        <f>F360*D360</f>
        <v>0</v>
      </c>
      <c r="H360" s="20"/>
    </row>
    <row r="361" spans="1:8" ht="15" customHeight="1" x14ac:dyDescent="0.25">
      <c r="A361" s="117" t="s">
        <v>7</v>
      </c>
      <c r="B361" s="118"/>
      <c r="C361" s="118"/>
      <c r="D361" s="118"/>
      <c r="E361" s="119"/>
      <c r="F361" s="123">
        <f>SUM(G345:G360)</f>
        <v>0</v>
      </c>
      <c r="G361" s="124"/>
    </row>
    <row r="362" spans="1:8" s="19" customFormat="1" ht="14.65" customHeight="1" x14ac:dyDescent="0.25">
      <c r="A362" s="16"/>
      <c r="B362" s="11"/>
      <c r="C362" s="6"/>
      <c r="D362" s="42"/>
      <c r="E362" s="42"/>
      <c r="F362" s="7"/>
      <c r="G362" s="15"/>
      <c r="H362" s="20"/>
    </row>
    <row r="363" spans="1:8" x14ac:dyDescent="0.25">
      <c r="A363" s="13" t="s">
        <v>286</v>
      </c>
      <c r="B363" s="14" t="s">
        <v>26</v>
      </c>
      <c r="C363" s="6"/>
      <c r="D363" s="42"/>
      <c r="E363" s="42"/>
      <c r="F363" s="7"/>
      <c r="G363" s="15"/>
    </row>
    <row r="364" spans="1:8" ht="31.5" customHeight="1" x14ac:dyDescent="0.25">
      <c r="A364" s="13"/>
      <c r="B364" s="52"/>
      <c r="C364" s="125" t="s">
        <v>287</v>
      </c>
      <c r="D364" s="126"/>
      <c r="E364" s="126"/>
      <c r="F364" s="126"/>
      <c r="G364" s="127"/>
    </row>
    <row r="365" spans="1:8" s="19" customFormat="1" ht="14.65" customHeight="1" x14ac:dyDescent="0.25">
      <c r="A365" s="16"/>
      <c r="B365" s="11"/>
      <c r="C365" s="6"/>
      <c r="D365" s="42"/>
      <c r="E365" s="42"/>
      <c r="F365" s="7"/>
      <c r="G365" s="15"/>
      <c r="H365" s="20"/>
    </row>
    <row r="366" spans="1:8" x14ac:dyDescent="0.25">
      <c r="A366" s="13" t="s">
        <v>288</v>
      </c>
      <c r="B366" s="14" t="s">
        <v>108</v>
      </c>
      <c r="C366" s="6"/>
      <c r="D366" s="42"/>
      <c r="E366" s="42"/>
      <c r="F366" s="7"/>
      <c r="G366" s="15"/>
    </row>
    <row r="367" spans="1:8" x14ac:dyDescent="0.25">
      <c r="A367" s="13"/>
      <c r="B367" s="52" t="s">
        <v>289</v>
      </c>
      <c r="C367" s="6" t="s">
        <v>3</v>
      </c>
      <c r="D367" s="42">
        <v>13</v>
      </c>
      <c r="E367" s="42"/>
      <c r="F367" s="7"/>
      <c r="G367" s="15">
        <f>F367*D367</f>
        <v>0</v>
      </c>
    </row>
    <row r="368" spans="1:8" x14ac:dyDescent="0.25">
      <c r="A368" s="13"/>
      <c r="B368" s="52" t="s">
        <v>290</v>
      </c>
      <c r="C368" s="6" t="s">
        <v>3</v>
      </c>
      <c r="D368" s="42">
        <v>2</v>
      </c>
      <c r="E368" s="42"/>
      <c r="F368" s="7"/>
      <c r="G368" s="15">
        <f>F368*D368</f>
        <v>0</v>
      </c>
    </row>
    <row r="369" spans="1:8" x14ac:dyDescent="0.25">
      <c r="A369" s="13"/>
      <c r="B369" s="52" t="s">
        <v>291</v>
      </c>
      <c r="C369" s="6" t="s">
        <v>2</v>
      </c>
      <c r="D369" s="42">
        <v>1</v>
      </c>
      <c r="E369" s="42"/>
      <c r="F369" s="7"/>
      <c r="G369" s="15">
        <f>F369*D369</f>
        <v>0</v>
      </c>
    </row>
    <row r="370" spans="1:8" ht="15" customHeight="1" x14ac:dyDescent="0.25">
      <c r="A370" s="117" t="s">
        <v>7</v>
      </c>
      <c r="B370" s="118"/>
      <c r="C370" s="118"/>
      <c r="D370" s="118"/>
      <c r="E370" s="119"/>
      <c r="F370" s="123">
        <f>SUM(G367:G369)</f>
        <v>0</v>
      </c>
      <c r="G370" s="124"/>
    </row>
    <row r="371" spans="1:8" s="19" customFormat="1" ht="14.65" customHeight="1" x14ac:dyDescent="0.25">
      <c r="A371" s="16"/>
      <c r="B371" s="11"/>
      <c r="C371" s="6"/>
      <c r="D371" s="42"/>
      <c r="E371" s="42"/>
      <c r="F371" s="7"/>
      <c r="G371" s="15"/>
      <c r="H371" s="20"/>
    </row>
    <row r="372" spans="1:8" x14ac:dyDescent="0.25">
      <c r="A372" s="13" t="s">
        <v>292</v>
      </c>
      <c r="B372" s="14" t="s">
        <v>104</v>
      </c>
      <c r="C372" s="6"/>
      <c r="D372" s="42"/>
      <c r="E372" s="42"/>
      <c r="F372" s="7"/>
      <c r="G372" s="15"/>
    </row>
    <row r="373" spans="1:8" ht="25.5" x14ac:dyDescent="0.25">
      <c r="A373" s="13"/>
      <c r="B373" s="52" t="s">
        <v>100</v>
      </c>
      <c r="C373" s="6" t="s">
        <v>2</v>
      </c>
      <c r="D373" s="42">
        <v>1</v>
      </c>
      <c r="E373" s="42"/>
      <c r="F373" s="7"/>
      <c r="G373" s="15">
        <f>D373*F373</f>
        <v>0</v>
      </c>
    </row>
    <row r="374" spans="1:8" ht="15" customHeight="1" x14ac:dyDescent="0.25">
      <c r="A374" s="117" t="s">
        <v>7</v>
      </c>
      <c r="B374" s="118"/>
      <c r="C374" s="118"/>
      <c r="D374" s="118"/>
      <c r="E374" s="119"/>
      <c r="F374" s="123">
        <f>SUM(G371:G373)</f>
        <v>0</v>
      </c>
      <c r="G374" s="124"/>
    </row>
    <row r="375" spans="1:8" s="19" customFormat="1" ht="14.65" customHeight="1" x14ac:dyDescent="0.25">
      <c r="A375" s="16"/>
      <c r="B375" s="11"/>
      <c r="C375" s="6"/>
      <c r="D375" s="42"/>
      <c r="E375" s="42"/>
      <c r="F375" s="7"/>
      <c r="G375" s="15"/>
      <c r="H375" s="20"/>
    </row>
    <row r="376" spans="1:8" x14ac:dyDescent="0.25">
      <c r="A376" s="13" t="s">
        <v>293</v>
      </c>
      <c r="B376" s="14" t="s">
        <v>107</v>
      </c>
      <c r="C376" s="6"/>
      <c r="D376" s="42"/>
      <c r="E376" s="42"/>
      <c r="F376" s="7"/>
      <c r="G376" s="15"/>
    </row>
    <row r="377" spans="1:8" x14ac:dyDescent="0.25">
      <c r="A377" s="13"/>
      <c r="B377" s="52" t="s">
        <v>295</v>
      </c>
      <c r="C377" s="6" t="s">
        <v>3</v>
      </c>
      <c r="D377" s="42">
        <v>18</v>
      </c>
      <c r="E377" s="42"/>
      <c r="F377" s="7"/>
      <c r="G377" s="15">
        <f>D377*F377</f>
        <v>0</v>
      </c>
    </row>
    <row r="378" spans="1:8" x14ac:dyDescent="0.25">
      <c r="A378" s="13"/>
      <c r="B378" s="52" t="s">
        <v>294</v>
      </c>
      <c r="C378" s="6" t="s">
        <v>2</v>
      </c>
      <c r="D378" s="42">
        <v>1</v>
      </c>
      <c r="E378" s="42"/>
      <c r="F378" s="7"/>
      <c r="G378" s="15">
        <f>D378*F378</f>
        <v>0</v>
      </c>
    </row>
    <row r="379" spans="1:8" x14ac:dyDescent="0.25">
      <c r="A379" s="13"/>
      <c r="B379" s="52" t="s">
        <v>296</v>
      </c>
      <c r="C379" s="6" t="s">
        <v>2</v>
      </c>
      <c r="D379" s="42">
        <v>18</v>
      </c>
      <c r="E379" s="42"/>
      <c r="F379" s="7"/>
      <c r="G379" s="15">
        <f>D379*F379</f>
        <v>0</v>
      </c>
    </row>
    <row r="380" spans="1:8" ht="15" customHeight="1" x14ac:dyDescent="0.25">
      <c r="A380" s="117" t="s">
        <v>7</v>
      </c>
      <c r="B380" s="118"/>
      <c r="C380" s="118"/>
      <c r="D380" s="118"/>
      <c r="E380" s="119"/>
      <c r="F380" s="123">
        <f>SUM(G377:G379)</f>
        <v>0</v>
      </c>
      <c r="G380" s="124"/>
    </row>
    <row r="381" spans="1:8" s="19" customFormat="1" x14ac:dyDescent="0.25">
      <c r="A381" s="13"/>
      <c r="B381" s="14"/>
      <c r="C381" s="6"/>
      <c r="D381" s="42"/>
      <c r="E381" s="42"/>
      <c r="F381" s="17"/>
      <c r="G381" s="15"/>
      <c r="H381" s="20"/>
    </row>
    <row r="382" spans="1:8" s="19" customFormat="1" x14ac:dyDescent="0.25">
      <c r="A382" s="13"/>
      <c r="B382" s="14" t="s">
        <v>29</v>
      </c>
      <c r="C382" s="6"/>
      <c r="D382" s="42"/>
      <c r="E382" s="42"/>
      <c r="F382" s="17"/>
      <c r="G382" s="15"/>
      <c r="H382" s="20"/>
    </row>
    <row r="383" spans="1:8" s="19" customFormat="1" x14ac:dyDescent="0.25">
      <c r="A383" s="13"/>
      <c r="B383" s="11" t="s">
        <v>102</v>
      </c>
      <c r="C383" s="6" t="s">
        <v>2</v>
      </c>
      <c r="D383" s="42">
        <v>1</v>
      </c>
      <c r="E383" s="42"/>
      <c r="F383" s="17"/>
      <c r="G383" s="15">
        <f>D383*F383</f>
        <v>0</v>
      </c>
      <c r="H383" s="20"/>
    </row>
    <row r="384" spans="1:8" s="19" customFormat="1" x14ac:dyDescent="0.25">
      <c r="A384" s="13"/>
      <c r="B384" s="11" t="s">
        <v>297</v>
      </c>
      <c r="C384" s="6" t="s">
        <v>2</v>
      </c>
      <c r="D384" s="42">
        <v>1</v>
      </c>
      <c r="E384" s="42"/>
      <c r="F384" s="17"/>
      <c r="G384" s="15">
        <f>D384*F384</f>
        <v>0</v>
      </c>
      <c r="H384" s="20"/>
    </row>
    <row r="385" spans="1:9" s="19" customFormat="1" x14ac:dyDescent="0.25">
      <c r="A385" s="13"/>
      <c r="B385" s="11" t="s">
        <v>103</v>
      </c>
      <c r="C385" s="6" t="s">
        <v>2</v>
      </c>
      <c r="D385" s="42">
        <v>1</v>
      </c>
      <c r="E385" s="42"/>
      <c r="F385" s="17"/>
      <c r="G385" s="15">
        <f>D385*F385</f>
        <v>0</v>
      </c>
      <c r="H385" s="20"/>
    </row>
    <row r="386" spans="1:9" s="19" customFormat="1" ht="15.75" customHeight="1" x14ac:dyDescent="0.25">
      <c r="A386" s="117" t="s">
        <v>7</v>
      </c>
      <c r="B386" s="118"/>
      <c r="C386" s="118"/>
      <c r="D386" s="118"/>
      <c r="E386" s="119"/>
      <c r="F386" s="123">
        <f>SUM(G383:G385)</f>
        <v>0</v>
      </c>
      <c r="G386" s="124"/>
      <c r="H386" s="20"/>
    </row>
    <row r="387" spans="1:9" ht="15" customHeight="1" x14ac:dyDescent="0.25">
      <c r="A387" s="24"/>
      <c r="B387" s="24"/>
      <c r="C387" s="24"/>
      <c r="D387" s="45"/>
      <c r="E387" s="45"/>
      <c r="F387" s="25"/>
      <c r="G387" s="25"/>
    </row>
    <row r="388" spans="1:9" ht="15" customHeight="1" x14ac:dyDescent="0.25">
      <c r="A388" s="133" t="s">
        <v>4</v>
      </c>
      <c r="B388" s="134"/>
      <c r="C388" s="134"/>
      <c r="D388" s="134"/>
      <c r="E388" s="134"/>
      <c r="F388" s="134"/>
      <c r="G388" s="135"/>
    </row>
    <row r="389" spans="1:9" x14ac:dyDescent="0.25">
      <c r="A389" s="16"/>
      <c r="B389" s="11"/>
      <c r="C389" s="6"/>
      <c r="D389" s="42"/>
      <c r="E389" s="42"/>
      <c r="F389" s="7"/>
      <c r="G389" s="15">
        <f>F389*D389</f>
        <v>0</v>
      </c>
    </row>
    <row r="390" spans="1:9" ht="15.75" x14ac:dyDescent="0.25">
      <c r="A390" s="128" t="s">
        <v>5</v>
      </c>
      <c r="B390" s="129"/>
      <c r="C390" s="26"/>
      <c r="D390" s="136">
        <f>F386+F380+F374+F370+F361+F341+F330+F321+F291+F286+F280+F271+F265+F239+F232+F215+F205+F200+F174+F169+F159+F152+F137+F118+F114+F100+F86+F72+F66+F56+F50+F46+F41+F35+F31+F17+F9</f>
        <v>0</v>
      </c>
      <c r="E390" s="137"/>
      <c r="F390" s="137"/>
      <c r="G390" s="138"/>
      <c r="I390" s="82"/>
    </row>
    <row r="391" spans="1:9" x14ac:dyDescent="0.25">
      <c r="A391" s="16"/>
      <c r="B391" s="11"/>
      <c r="C391" s="6"/>
      <c r="D391" s="42"/>
      <c r="E391" s="42"/>
      <c r="F391" s="7"/>
      <c r="G391" s="15">
        <f>F391*D391</f>
        <v>0</v>
      </c>
    </row>
    <row r="392" spans="1:9" ht="15.75" x14ac:dyDescent="0.25">
      <c r="A392" s="128" t="s">
        <v>11</v>
      </c>
      <c r="B392" s="129"/>
      <c r="C392" s="26"/>
      <c r="D392" s="139">
        <f>D390*0.2</f>
        <v>0</v>
      </c>
      <c r="E392" s="140"/>
      <c r="F392" s="140"/>
      <c r="G392" s="141"/>
    </row>
    <row r="393" spans="1:9" x14ac:dyDescent="0.25">
      <c r="A393" s="16"/>
      <c r="B393" s="11"/>
      <c r="C393" s="6"/>
      <c r="D393" s="42"/>
      <c r="E393" s="42"/>
      <c r="F393" s="7"/>
      <c r="G393" s="15">
        <f>F393*D393</f>
        <v>0</v>
      </c>
    </row>
    <row r="394" spans="1:9" s="19" customFormat="1" ht="15.75" x14ac:dyDescent="0.25">
      <c r="A394" s="128" t="s">
        <v>6</v>
      </c>
      <c r="B394" s="129"/>
      <c r="C394" s="26"/>
      <c r="D394" s="130">
        <f>D390+D392</f>
        <v>0</v>
      </c>
      <c r="E394" s="131"/>
      <c r="F394" s="131"/>
      <c r="G394" s="132"/>
      <c r="H394" s="20"/>
    </row>
    <row r="395" spans="1:9" s="19" customFormat="1" x14ac:dyDescent="0.25">
      <c r="A395" s="27"/>
      <c r="B395" s="28"/>
      <c r="C395" s="29"/>
      <c r="D395" s="46"/>
      <c r="E395" s="46"/>
      <c r="F395" s="30"/>
      <c r="G395" s="31"/>
      <c r="H395" s="20"/>
    </row>
    <row r="396" spans="1:9" x14ac:dyDescent="0.25">
      <c r="F396" s="55"/>
    </row>
  </sheetData>
  <mergeCells count="100">
    <mergeCell ref="A118:E118"/>
    <mergeCell ref="F118:G118"/>
    <mergeCell ref="C121:G121"/>
    <mergeCell ref="C124:G124"/>
    <mergeCell ref="C127:G127"/>
    <mergeCell ref="A321:E321"/>
    <mergeCell ref="A137:E137"/>
    <mergeCell ref="F137:G137"/>
    <mergeCell ref="C143:G143"/>
    <mergeCell ref="A174:E174"/>
    <mergeCell ref="F174:G174"/>
    <mergeCell ref="A169:E169"/>
    <mergeCell ref="F169:G169"/>
    <mergeCell ref="C146:G146"/>
    <mergeCell ref="A152:E152"/>
    <mergeCell ref="F152:G152"/>
    <mergeCell ref="A159:E159"/>
    <mergeCell ref="F159:G159"/>
    <mergeCell ref="D155:G155"/>
    <mergeCell ref="A286:E286"/>
    <mergeCell ref="A1:G1"/>
    <mergeCell ref="F200:G200"/>
    <mergeCell ref="F31:G31"/>
    <mergeCell ref="F17:G17"/>
    <mergeCell ref="F9:G9"/>
    <mergeCell ref="A9:E9"/>
    <mergeCell ref="A17:E17"/>
    <mergeCell ref="A31:E31"/>
    <mergeCell ref="C22:G22"/>
    <mergeCell ref="A35:E35"/>
    <mergeCell ref="F35:G35"/>
    <mergeCell ref="A41:E41"/>
    <mergeCell ref="F41:G41"/>
    <mergeCell ref="A46:E46"/>
    <mergeCell ref="A200:E200"/>
    <mergeCell ref="A72:E72"/>
    <mergeCell ref="F46:G46"/>
    <mergeCell ref="F286:G286"/>
    <mergeCell ref="F265:G265"/>
    <mergeCell ref="C274:G274"/>
    <mergeCell ref="F280:G280"/>
    <mergeCell ref="A280:E280"/>
    <mergeCell ref="F72:G72"/>
    <mergeCell ref="C75:G75"/>
    <mergeCell ref="A50:E50"/>
    <mergeCell ref="C177:G177"/>
    <mergeCell ref="F66:G66"/>
    <mergeCell ref="A114:E114"/>
    <mergeCell ref="F114:G114"/>
    <mergeCell ref="A86:E86"/>
    <mergeCell ref="F86:G86"/>
    <mergeCell ref="C78:G78"/>
    <mergeCell ref="D392:G392"/>
    <mergeCell ref="F341:G341"/>
    <mergeCell ref="F380:G380"/>
    <mergeCell ref="F50:G50"/>
    <mergeCell ref="A56:E56"/>
    <mergeCell ref="F56:G56"/>
    <mergeCell ref="A66:E66"/>
    <mergeCell ref="A291:E291"/>
    <mergeCell ref="F291:G291"/>
    <mergeCell ref="C89:G89"/>
    <mergeCell ref="A100:E100"/>
    <mergeCell ref="F100:G100"/>
    <mergeCell ref="C93:G93"/>
    <mergeCell ref="C94:G94"/>
    <mergeCell ref="C130:G130"/>
    <mergeCell ref="C133:G133"/>
    <mergeCell ref="C364:G364"/>
    <mergeCell ref="A370:E370"/>
    <mergeCell ref="A374:E374"/>
    <mergeCell ref="F321:G321"/>
    <mergeCell ref="A394:B394"/>
    <mergeCell ref="D394:G394"/>
    <mergeCell ref="F386:G386"/>
    <mergeCell ref="A388:G388"/>
    <mergeCell ref="A390:B390"/>
    <mergeCell ref="D390:G390"/>
    <mergeCell ref="A386:E386"/>
    <mergeCell ref="F330:G330"/>
    <mergeCell ref="F361:G361"/>
    <mergeCell ref="A330:E330"/>
    <mergeCell ref="A341:E341"/>
    <mergeCell ref="A392:B392"/>
    <mergeCell ref="A380:E380"/>
    <mergeCell ref="C158:G158"/>
    <mergeCell ref="A232:E232"/>
    <mergeCell ref="A239:E239"/>
    <mergeCell ref="A265:E265"/>
    <mergeCell ref="A271:E271"/>
    <mergeCell ref="F271:G271"/>
    <mergeCell ref="F232:G232"/>
    <mergeCell ref="F205:G205"/>
    <mergeCell ref="F215:G215"/>
    <mergeCell ref="A205:E205"/>
    <mergeCell ref="A215:E215"/>
    <mergeCell ref="F239:G239"/>
    <mergeCell ref="F374:G374"/>
    <mergeCell ref="F370:G370"/>
    <mergeCell ref="A361:E361"/>
  </mergeCells>
  <phoneticPr fontId="27" type="noConversion"/>
  <conditionalFormatting sqref="D392:E392">
    <cfRule type="cellIs" dxfId="67" priority="1391" operator="equal">
      <formula>0</formula>
    </cfRule>
  </conditionalFormatting>
  <conditionalFormatting sqref="F8:F9">
    <cfRule type="cellIs" dxfId="66" priority="52" operator="equal">
      <formula>0</formula>
    </cfRule>
  </conditionalFormatting>
  <conditionalFormatting sqref="F12:F17">
    <cfRule type="cellIs" dxfId="65" priority="53" operator="equal">
      <formula>0</formula>
    </cfRule>
  </conditionalFormatting>
  <conditionalFormatting sqref="F25:F31">
    <cfRule type="cellIs" dxfId="64" priority="54" operator="equal">
      <formula>0</formula>
    </cfRule>
  </conditionalFormatting>
  <conditionalFormatting sqref="F86">
    <cfRule type="cellIs" dxfId="63" priority="50" operator="equal">
      <formula>0</formula>
    </cfRule>
  </conditionalFormatting>
  <conditionalFormatting sqref="F100 F114">
    <cfRule type="cellIs" dxfId="62" priority="46" operator="equal">
      <formula>0</formula>
    </cfRule>
  </conditionalFormatting>
  <conditionalFormatting sqref="F118">
    <cfRule type="cellIs" dxfId="61" priority="44" operator="equal">
      <formula>0</formula>
    </cfRule>
  </conditionalFormatting>
  <conditionalFormatting sqref="F137">
    <cfRule type="cellIs" dxfId="60" priority="37" operator="equal">
      <formula>0</formula>
    </cfRule>
  </conditionalFormatting>
  <conditionalFormatting sqref="F152 F159 F169 F174">
    <cfRule type="cellIs" dxfId="59" priority="29" operator="equal">
      <formula>0</formula>
    </cfRule>
  </conditionalFormatting>
  <conditionalFormatting sqref="F182:F201">
    <cfRule type="cellIs" dxfId="58" priority="51" operator="equal">
      <formula>0</formula>
    </cfRule>
  </conditionalFormatting>
  <conditionalFormatting sqref="F205">
    <cfRule type="cellIs" dxfId="57" priority="20" operator="equal">
      <formula>0</formula>
    </cfRule>
  </conditionalFormatting>
  <conditionalFormatting sqref="F215:F216">
    <cfRule type="cellIs" dxfId="56" priority="19" operator="equal">
      <formula>0</formula>
    </cfRule>
  </conditionalFormatting>
  <conditionalFormatting sqref="F232">
    <cfRule type="cellIs" dxfId="55" priority="18" operator="equal">
      <formula>0</formula>
    </cfRule>
  </conditionalFormatting>
  <conditionalFormatting sqref="F239:F240">
    <cfRule type="cellIs" dxfId="54" priority="17" operator="equal">
      <formula>0</formula>
    </cfRule>
  </conditionalFormatting>
  <conditionalFormatting sqref="F265">
    <cfRule type="cellIs" dxfId="53" priority="16" operator="equal">
      <formula>0</formula>
    </cfRule>
  </conditionalFormatting>
  <conditionalFormatting sqref="F271">
    <cfRule type="cellIs" dxfId="52" priority="13" operator="equal">
      <formula>0</formula>
    </cfRule>
  </conditionalFormatting>
  <conditionalFormatting sqref="F280">
    <cfRule type="cellIs" dxfId="51" priority="12" operator="equal">
      <formula>0</formula>
    </cfRule>
  </conditionalFormatting>
  <conditionalFormatting sqref="F286 F291">
    <cfRule type="cellIs" dxfId="50" priority="11" operator="equal">
      <formula>0</formula>
    </cfRule>
  </conditionalFormatting>
  <conditionalFormatting sqref="F321">
    <cfRule type="cellIs" dxfId="49" priority="8" operator="equal">
      <formula>0</formula>
    </cfRule>
  </conditionalFormatting>
  <conditionalFormatting sqref="F330">
    <cfRule type="cellIs" dxfId="48" priority="7" operator="equal">
      <formula>0</formula>
    </cfRule>
  </conditionalFormatting>
  <conditionalFormatting sqref="F341">
    <cfRule type="cellIs" dxfId="47" priority="6" operator="equal">
      <formula>0</formula>
    </cfRule>
  </conditionalFormatting>
  <conditionalFormatting sqref="F361:F370">
    <cfRule type="cellIs" dxfId="46" priority="5" operator="equal">
      <formula>0</formula>
    </cfRule>
  </conditionalFormatting>
  <conditionalFormatting sqref="F374">
    <cfRule type="cellIs" dxfId="45" priority="3" operator="equal">
      <formula>0</formula>
    </cfRule>
  </conditionalFormatting>
  <conditionalFormatting sqref="F380">
    <cfRule type="cellIs" dxfId="44" priority="2" operator="equal">
      <formula>0</formula>
    </cfRule>
  </conditionalFormatting>
  <conditionalFormatting sqref="F386:F387">
    <cfRule type="cellIs" dxfId="43" priority="1" operator="equal">
      <formula>0</formula>
    </cfRule>
  </conditionalFormatting>
  <conditionalFormatting sqref="F6:G7">
    <cfRule type="cellIs" dxfId="42" priority="1058" operator="equal">
      <formula>0</formula>
    </cfRule>
  </conditionalFormatting>
  <conditionalFormatting sqref="F12:G16">
    <cfRule type="cellIs" dxfId="41" priority="58" operator="equal">
      <formula>0</formula>
    </cfRule>
  </conditionalFormatting>
  <conditionalFormatting sqref="F180:G199 G391 G395">
    <cfRule type="cellIs" dxfId="40" priority="1441" operator="equal">
      <formula>0</formula>
    </cfRule>
  </conditionalFormatting>
  <conditionalFormatting sqref="G3:G8 G10:G11">
    <cfRule type="cellIs" dxfId="39" priority="56" operator="equal">
      <formula>0</formula>
    </cfRule>
  </conditionalFormatting>
  <conditionalFormatting sqref="G18:G21">
    <cfRule type="cellIs" dxfId="38" priority="1436" operator="equal">
      <formula>0</formula>
    </cfRule>
  </conditionalFormatting>
  <conditionalFormatting sqref="G23:G30">
    <cfRule type="cellIs" dxfId="37" priority="702" operator="equal">
      <formula>0</formula>
    </cfRule>
  </conditionalFormatting>
  <conditionalFormatting sqref="G32:G34 F34:F35 G36:G38 F38 F39:G40 F41 G42:G44 F44 F45:G45 F46 G47:G49 F49:F50 G51:G55 F56 G57:G65 F66 G67:G71 F72 G73:G74 G79:G85">
    <cfRule type="cellIs" dxfId="36" priority="958" operator="equal">
      <formula>0</formula>
    </cfRule>
  </conditionalFormatting>
  <conditionalFormatting sqref="G76:G77">
    <cfRule type="cellIs" dxfId="35" priority="49" operator="equal">
      <formula>0</formula>
    </cfRule>
  </conditionalFormatting>
  <conditionalFormatting sqref="G87:G88">
    <cfRule type="cellIs" dxfId="34" priority="48" operator="equal">
      <formula>0</formula>
    </cfRule>
  </conditionalFormatting>
  <conditionalFormatting sqref="G90:G92 G95:G99">
    <cfRule type="cellIs" dxfId="33" priority="47" operator="equal">
      <formula>0</formula>
    </cfRule>
  </conditionalFormatting>
  <conditionalFormatting sqref="G101:G113">
    <cfRule type="cellIs" dxfId="32" priority="45" operator="equal">
      <formula>0</formula>
    </cfRule>
  </conditionalFormatting>
  <conditionalFormatting sqref="G115:G117">
    <cfRule type="cellIs" dxfId="31" priority="897" operator="equal">
      <formula>0</formula>
    </cfRule>
  </conditionalFormatting>
  <conditionalFormatting sqref="G119:G120">
    <cfRule type="cellIs" dxfId="30" priority="43" operator="equal">
      <formula>0</formula>
    </cfRule>
  </conditionalFormatting>
  <conditionalFormatting sqref="G122:G123">
    <cfRule type="cellIs" dxfId="29" priority="42" operator="equal">
      <formula>0</formula>
    </cfRule>
  </conditionalFormatting>
  <conditionalFormatting sqref="G125:G126">
    <cfRule type="cellIs" dxfId="28" priority="41" operator="equal">
      <formula>0</formula>
    </cfRule>
  </conditionalFormatting>
  <conditionalFormatting sqref="G128:G129">
    <cfRule type="cellIs" dxfId="27" priority="40" operator="equal">
      <formula>0</formula>
    </cfRule>
  </conditionalFormatting>
  <conditionalFormatting sqref="G131:G132">
    <cfRule type="cellIs" dxfId="26" priority="39" operator="equal">
      <formula>0</formula>
    </cfRule>
  </conditionalFormatting>
  <conditionalFormatting sqref="G134:G136">
    <cfRule type="cellIs" dxfId="25" priority="30" operator="equal">
      <formula>0</formula>
    </cfRule>
  </conditionalFormatting>
  <conditionalFormatting sqref="G138:G142">
    <cfRule type="cellIs" dxfId="24" priority="33" operator="equal">
      <formula>0</formula>
    </cfRule>
  </conditionalFormatting>
  <conditionalFormatting sqref="G144:G145">
    <cfRule type="cellIs" dxfId="23" priority="31" operator="equal">
      <formula>0</formula>
    </cfRule>
  </conditionalFormatting>
  <conditionalFormatting sqref="G147:G151">
    <cfRule type="cellIs" dxfId="22" priority="28" operator="equal">
      <formula>0</formula>
    </cfRule>
  </conditionalFormatting>
  <conditionalFormatting sqref="G153:G154">
    <cfRule type="cellIs" dxfId="21" priority="27" operator="equal">
      <formula>0</formula>
    </cfRule>
  </conditionalFormatting>
  <conditionalFormatting sqref="G156:G157">
    <cfRule type="cellIs" dxfId="20" priority="26" operator="equal">
      <formula>0</formula>
    </cfRule>
  </conditionalFormatting>
  <conditionalFormatting sqref="G160:G168 D390:E390">
    <cfRule type="cellIs" dxfId="19" priority="1392" operator="equal">
      <formula>0</formula>
    </cfRule>
  </conditionalFormatting>
  <conditionalFormatting sqref="G170:G173">
    <cfRule type="cellIs" dxfId="18" priority="22" operator="equal">
      <formula>0</formula>
    </cfRule>
  </conditionalFormatting>
  <conditionalFormatting sqref="G175:G176">
    <cfRule type="cellIs" dxfId="17" priority="21" operator="equal">
      <formula>0</formula>
    </cfRule>
  </conditionalFormatting>
  <conditionalFormatting sqref="G178:G179">
    <cfRule type="cellIs" dxfId="16" priority="34" operator="equal">
      <formula>0</formula>
    </cfRule>
  </conditionalFormatting>
  <conditionalFormatting sqref="G202:G204">
    <cfRule type="cellIs" dxfId="15" priority="1267" operator="equal">
      <formula>0</formula>
    </cfRule>
  </conditionalFormatting>
  <conditionalFormatting sqref="G206:G214 G217:G231 C274">
    <cfRule type="cellIs" dxfId="14" priority="831" operator="equal">
      <formula>0</formula>
    </cfRule>
  </conditionalFormatting>
  <conditionalFormatting sqref="G233:G238">
    <cfRule type="cellIs" dxfId="13" priority="856" operator="equal">
      <formula>0</formula>
    </cfRule>
  </conditionalFormatting>
  <conditionalFormatting sqref="G241:G264 C364">
    <cfRule type="cellIs" dxfId="12" priority="4" operator="equal">
      <formula>0</formula>
    </cfRule>
  </conditionalFormatting>
  <conditionalFormatting sqref="G266:G270">
    <cfRule type="cellIs" dxfId="11" priority="14" operator="equal">
      <formula>0</formula>
    </cfRule>
  </conditionalFormatting>
  <conditionalFormatting sqref="G272:G273">
    <cfRule type="cellIs" dxfId="10" priority="829" operator="equal">
      <formula>0</formula>
    </cfRule>
  </conditionalFormatting>
  <conditionalFormatting sqref="G275:G279 G281:G285 G287:G290 A388">
    <cfRule type="cellIs" dxfId="9" priority="1431" operator="equal">
      <formula>0</formula>
    </cfRule>
  </conditionalFormatting>
  <conditionalFormatting sqref="G292:G320 D394:E394">
    <cfRule type="cellIs" dxfId="8" priority="1390" operator="equal">
      <formula>0</formula>
    </cfRule>
  </conditionalFormatting>
  <conditionalFormatting sqref="G322:G329 G331:G340">
    <cfRule type="cellIs" dxfId="7" priority="780" operator="equal">
      <formula>0</formula>
    </cfRule>
  </conditionalFormatting>
  <conditionalFormatting sqref="G342:G360 G362:G363">
    <cfRule type="cellIs" dxfId="6" priority="757" operator="equal">
      <formula>0</formula>
    </cfRule>
  </conditionalFormatting>
  <conditionalFormatting sqref="G365:G369">
    <cfRule type="cellIs" dxfId="5" priority="727" operator="equal">
      <formula>0</formula>
    </cfRule>
  </conditionalFormatting>
  <conditionalFormatting sqref="G371:G373">
    <cfRule type="cellIs" dxfId="4" priority="730" operator="equal">
      <formula>0</formula>
    </cfRule>
  </conditionalFormatting>
  <conditionalFormatting sqref="G375:G379">
    <cfRule type="cellIs" dxfId="3" priority="70" operator="equal">
      <formula>0</formula>
    </cfRule>
  </conditionalFormatting>
  <conditionalFormatting sqref="G381:G385">
    <cfRule type="cellIs" dxfId="2" priority="1185" operator="equal">
      <formula>0</formula>
    </cfRule>
  </conditionalFormatting>
  <conditionalFormatting sqref="G389">
    <cfRule type="cellIs" dxfId="1" priority="1437" operator="equal">
      <formula>0</formula>
    </cfRule>
  </conditionalFormatting>
  <conditionalFormatting sqref="G393">
    <cfRule type="cellIs" dxfId="0" priority="1439" operator="equal">
      <formula>0</formula>
    </cfRule>
  </conditionalFormatting>
  <pageMargins left="0.35433070866141736" right="0.35433070866141736" top="0.74803149606299213" bottom="0.74803149606299213" header="0.31496062992125984" footer="0.31496062992125984"/>
  <pageSetup paperSize="9" scale="84" fitToHeight="0" orientation="portrait" r:id="rId1"/>
  <headerFooter>
    <oddFooter>&amp;LFEBUS INGENIERIE&amp;R&amp;P/&amp;N</oddFooter>
  </headerFooter>
  <rowBreaks count="6" manualBreakCount="6">
    <brk id="51" max="6" man="1"/>
    <brk id="101" max="6" man="1"/>
    <brk id="147" max="6" man="1"/>
    <brk id="240" max="6" man="1"/>
    <brk id="292" max="6" man="1"/>
    <brk id="341"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9C2825C4263F146B3F58B103DDEAFE2" ma:contentTypeVersion="20" ma:contentTypeDescription="Crée un document." ma:contentTypeScope="" ma:versionID="5dd0de312f32cb707a02673de7171b12">
  <xsd:schema xmlns:xsd="http://www.w3.org/2001/XMLSchema" xmlns:xs="http://www.w3.org/2001/XMLSchema" xmlns:p="http://schemas.microsoft.com/office/2006/metadata/properties" xmlns:ns2="97ad7290-2827-413d-9c68-8bb7515d5219" xmlns:ns3="5294483d-a7da-4bcc-9856-5396e42c5e21" targetNamespace="http://schemas.microsoft.com/office/2006/metadata/properties" ma:root="true" ma:fieldsID="50c64fd84e4180f217f14bb266c303cb" ns2:_="" ns3:_="">
    <xsd:import namespace="97ad7290-2827-413d-9c68-8bb7515d5219"/>
    <xsd:import namespace="5294483d-a7da-4bcc-9856-5396e42c5e21"/>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ServiceLocation" minOccurs="0"/>
                <xsd:element ref="ns2:MediaLengthInSeconds" minOccurs="0"/>
                <xsd:element ref="ns2:lcf76f155ced4ddcb4097134ff3c332f" minOccurs="0"/>
                <xsd:element ref="ns3:TaxCatchAll" minOccurs="0"/>
                <xsd:element ref="ns2:Nomre"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ad7290-2827-413d-9c68-8bb7515d521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bd4f018d-6041-405e-aa1f-55cfc072e330" ma:termSetId="09814cd3-568e-fe90-9814-8d621ff8fb84" ma:anchorId="fba54fb3-c3e1-fe81-a776-ca4b69148c4d" ma:open="true" ma:isKeyword="false">
      <xsd:complexType>
        <xsd:sequence>
          <xsd:element ref="pc:Terms" minOccurs="0" maxOccurs="1"/>
        </xsd:sequence>
      </xsd:complexType>
    </xsd:element>
    <xsd:element name="Nomre" ma:index="24" nillable="true" ma:displayName="Nomre" ma:format="Dropdown" ma:internalName="Nomre" ma:percentage="FALSE">
      <xsd:simpleType>
        <xsd:restriction base="dms:Number"/>
      </xsd:simple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294483d-a7da-4bcc-9856-5396e42c5e21" elementFormDefault="qualified">
    <xsd:import namespace="http://schemas.microsoft.com/office/2006/documentManagement/types"/>
    <xsd:import namespace="http://schemas.microsoft.com/office/infopath/2007/PartnerControls"/>
    <xsd:element name="SharedWithUsers" ma:index="15"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3358d3f1-9a58-456e-af95-6c497d108473}" ma:internalName="TaxCatchAll" ma:showField="CatchAllData" ma:web="5294483d-a7da-4bcc-9856-5396e42c5e2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7ad7290-2827-413d-9c68-8bb7515d5219">
      <Terms xmlns="http://schemas.microsoft.com/office/infopath/2007/PartnerControls"/>
    </lcf76f155ced4ddcb4097134ff3c332f>
    <Nomre xmlns="97ad7290-2827-413d-9c68-8bb7515d5219" xsi:nil="true"/>
    <TaxCatchAll xmlns="5294483d-a7da-4bcc-9856-5396e42c5e21" xsi:nil="true"/>
  </documentManagement>
</p:properties>
</file>

<file path=customXml/itemProps1.xml><?xml version="1.0" encoding="utf-8"?>
<ds:datastoreItem xmlns:ds="http://schemas.openxmlformats.org/officeDocument/2006/customXml" ds:itemID="{2238986E-2972-4FB3-8D21-D8E58B06A75A}"/>
</file>

<file path=customXml/itemProps2.xml><?xml version="1.0" encoding="utf-8"?>
<ds:datastoreItem xmlns:ds="http://schemas.openxmlformats.org/officeDocument/2006/customXml" ds:itemID="{F4636B01-8A71-4280-966D-13814358D194}"/>
</file>

<file path=customXml/itemProps3.xml><?xml version="1.0" encoding="utf-8"?>
<ds:datastoreItem xmlns:ds="http://schemas.openxmlformats.org/officeDocument/2006/customXml" ds:itemID="{EB62A4B9-F107-4516-BEC3-ECF1C5C06C0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6</vt:i4>
      </vt:variant>
    </vt:vector>
  </HeadingPairs>
  <TitlesOfParts>
    <vt:vector size="8" baseType="lpstr">
      <vt:lpstr>PdG</vt:lpstr>
      <vt:lpstr>DPGF</vt:lpstr>
      <vt:lpstr>DPGF!_Toc195179989</vt:lpstr>
      <vt:lpstr>DPGF!_Toc203117220</vt:lpstr>
      <vt:lpstr>DPGF!_Toc203117280</vt:lpstr>
      <vt:lpstr>DPGF!Impression_des_titres</vt:lpstr>
      <vt:lpstr>DPGF!Zone_d_impression</vt:lpstr>
      <vt:lpstr>PdG!Zone_d_impression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Febus</dc:creator>
  <cp:lastModifiedBy>Sébastien DUMONT</cp:lastModifiedBy>
  <cp:lastPrinted>2025-09-08T12:59:43Z</cp:lastPrinted>
  <dcterms:created xsi:type="dcterms:W3CDTF">2011-11-01T08:18:58Z</dcterms:created>
  <dcterms:modified xsi:type="dcterms:W3CDTF">2025-09-08T13:00:46Z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0x01010029C2825C4263F146B3F58B103DDEAFE2</vt:lpwstr>
  </property>
</Properties>
</file>